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My Drive\OUP equity handbook\Exercises - Final Set\"/>
    </mc:Choice>
  </mc:AlternateContent>
  <xr:revisionPtr revIDLastSave="0" documentId="8_{47453E47-A803-44F5-B8EA-2D602F103C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le Sheet" sheetId="22" r:id="rId1"/>
    <sheet name="Input Data" sheetId="23" r:id="rId2"/>
    <sheet name="Equity Weights" sheetId="21" r:id="rId3"/>
    <sheet name="Equity Impact Plane" sheetId="26" r:id="rId4"/>
    <sheet name="Equity Impact Plane 2" sheetId="27" r:id="rId5"/>
    <sheet name="Equity Impact Plane 3" sheetId="24" r:id="rId6"/>
  </sheets>
  <definedNames>
    <definedName name="atkinson_e">#REF!</definedName>
    <definedName name="cet">#REF!</definedName>
    <definedName name="chtid">OFFSET(#REF!,0,0,nsim,1)</definedName>
    <definedName name="chtqale">OFFSET(#REF!,0,0,nsim,1)</definedName>
    <definedName name="cNet" localSheetId="3">#REF!</definedName>
    <definedName name="cNet" localSheetId="4">#REF!</definedName>
    <definedName name="cNet" localSheetId="2">#REF!</definedName>
    <definedName name="cNet">#REF!</definedName>
    <definedName name="hrql">#REF!</definedName>
    <definedName name="hrql_live">#REF!</definedName>
    <definedName name="kolm_a">#REF!</definedName>
    <definedName name="mort">#REF!</definedName>
    <definedName name="mort_live">#REF!</definedName>
    <definedName name="nsim">#REF!</definedName>
    <definedName name="q_c">#REF!</definedName>
    <definedName name="q_n">#REF!</definedName>
    <definedName name="q_ses2">#REF!</definedName>
    <definedName name="q_ses3">#REF!</definedName>
    <definedName name="q_ses4">#REF!</definedName>
    <definedName name="q_ses5">#REF!</definedName>
    <definedName name="region">#REF!</definedName>
    <definedName name="s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7" l="1"/>
  <c r="H7" i="26"/>
  <c r="H7" i="24"/>
  <c r="I5" i="24" l="1"/>
  <c r="I5" i="27"/>
  <c r="J5" i="27"/>
  <c r="J5" i="24"/>
  <c r="J6" i="24"/>
  <c r="J6" i="27"/>
  <c r="I6" i="27"/>
  <c r="I6" i="24"/>
  <c r="J7" i="27" l="1"/>
  <c r="J7" i="24"/>
  <c r="I7" i="24"/>
  <c r="H14" i="24" s="1"/>
  <c r="I7" i="27"/>
  <c r="H11" i="27" s="1"/>
  <c r="H11" i="24"/>
  <c r="J11" i="24" l="1"/>
  <c r="H14" i="26"/>
  <c r="H11" i="26" s="1"/>
  <c r="H14" i="27"/>
  <c r="H13" i="27"/>
  <c r="I11" i="24"/>
  <c r="J12" i="24"/>
  <c r="I13" i="24"/>
  <c r="H13" i="24"/>
  <c r="H12" i="24"/>
  <c r="I12" i="24"/>
  <c r="J13" i="24"/>
  <c r="J14" i="24"/>
  <c r="I14" i="24"/>
  <c r="H13" i="26"/>
  <c r="H12" i="26" s="1"/>
  <c r="H12" i="27"/>
</calcChain>
</file>

<file path=xl/sharedStrings.xml><?xml version="1.0" encoding="utf-8"?>
<sst xmlns="http://schemas.openxmlformats.org/spreadsheetml/2006/main" count="170" uniqueCount="55">
  <si>
    <t>Subgroup</t>
  </si>
  <si>
    <t>S2</t>
  </si>
  <si>
    <t>S3</t>
  </si>
  <si>
    <t>S4</t>
  </si>
  <si>
    <t>S5</t>
  </si>
  <si>
    <t>N2</t>
  </si>
  <si>
    <t>N3</t>
  </si>
  <si>
    <t>N4</t>
  </si>
  <si>
    <t>N5</t>
  </si>
  <si>
    <t>No NRT</t>
  </si>
  <si>
    <t>Universal NRT</t>
  </si>
  <si>
    <t>Proportional Universal NRT</t>
  </si>
  <si>
    <t>Universal vs No NRT</t>
  </si>
  <si>
    <t>Proportional Universal vs No NRT</t>
  </si>
  <si>
    <t>Proportional Universal vs Universal</t>
  </si>
  <si>
    <t>Equity weight</t>
  </si>
  <si>
    <t>Equity weights</t>
  </si>
  <si>
    <t>Overall</t>
  </si>
  <si>
    <t>X1</t>
  </si>
  <si>
    <t>Y1</t>
  </si>
  <si>
    <t>X2</t>
  </si>
  <si>
    <t>Y2</t>
  </si>
  <si>
    <t>Data points used to plot indifference curves</t>
  </si>
  <si>
    <t>N1 - 
North, Most deprived fifth</t>
  </si>
  <si>
    <t>S1 - 
South, Most deprived fifth</t>
  </si>
  <si>
    <t>Smoking</t>
  </si>
  <si>
    <t>Incremental health benefits (equally weighted as in standard CEA)</t>
  </si>
  <si>
    <t>Input data: incremental health benefits and health opportunity costs from Exercise 9</t>
  </si>
  <si>
    <t>Equity-weighted health opportunity costs</t>
  </si>
  <si>
    <t>Equity-weighted health benefits</t>
  </si>
  <si>
    <t>Equity-weighted health benefits and health opportunity costs</t>
  </si>
  <si>
    <t>Incremental health opportunity costs (equally weighted as in standard CEA)</t>
  </si>
  <si>
    <t>Equity-weighted and standard net health benefit</t>
  </si>
  <si>
    <t>Equity-weighted net health benefit</t>
  </si>
  <si>
    <t>Standard net health benefit (equally weighted as in standard CEA)</t>
  </si>
  <si>
    <t>Impacts of each option compared with baseline No NRT</t>
  </si>
  <si>
    <t>Equity-weighted net health benefit 
("social welfare impact")</t>
  </si>
  <si>
    <t>Incremental equity benefit 
("equity impact")</t>
  </si>
  <si>
    <t>Standard net health benefit
("efficiency impact")</t>
  </si>
  <si>
    <t>Data points used to plot indifference curve</t>
  </si>
  <si>
    <t>Risk factor</t>
  </si>
  <si>
    <t>Social factor equity weights</t>
  </si>
  <si>
    <t>Behavioural factor equity weight</t>
  </si>
  <si>
    <t>Exercise 14: Direct equity weighting</t>
  </si>
  <si>
    <t>Equity-efficiency impact plane</t>
  </si>
  <si>
    <t>Cells are colour coded as follows:</t>
  </si>
  <si>
    <t>Exercise cell</t>
  </si>
  <si>
    <t>Data</t>
  </si>
  <si>
    <t>Calculation</t>
  </si>
  <si>
    <t>Optional input</t>
  </si>
  <si>
    <t>X2, Y2 is the bottom right point.</t>
  </si>
  <si>
    <t>X1, Y1 is the top left point of the indifference curve.</t>
  </si>
  <si>
    <t>Equity-efficiency impact plane version 3: showing all three indifference curves</t>
  </si>
  <si>
    <t>Equity-efficiency impact plane version 2: zoom-in</t>
  </si>
  <si>
    <t>Revised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</si>
</sst>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1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/>
    <xf numFmtId="0" fontId="3" fillId="0" borderId="0" xfId="10" applyFont="1"/>
    <xf numFmtId="0" fontId="1" fillId="0" borderId="0" xfId="10"/>
    <xf numFmtId="0" fontId="6" fillId="0" borderId="0" xfId="10" applyFont="1"/>
    <xf numFmtId="0" fontId="1" fillId="0" borderId="0" xfId="10" applyAlignment="1">
      <alignment vertical="center"/>
    </xf>
    <xf numFmtId="0" fontId="6" fillId="0" borderId="0" xfId="10" applyFont="1" applyAlignment="1">
      <alignment vertical="center"/>
    </xf>
    <xf numFmtId="0" fontId="5" fillId="0" borderId="0" xfId="10" applyFont="1"/>
    <xf numFmtId="0" fontId="11" fillId="0" borderId="0" xfId="10" applyFont="1"/>
    <xf numFmtId="0" fontId="10" fillId="0" borderId="0" xfId="10" applyFont="1"/>
    <xf numFmtId="0" fontId="4" fillId="4" borderId="4" xfId="10" applyFont="1" applyFill="1" applyBorder="1" applyAlignment="1">
      <alignment horizontal="center"/>
    </xf>
    <xf numFmtId="1" fontId="7" fillId="2" borderId="0" xfId="10" applyNumberFormat="1" applyFont="1" applyFill="1" applyBorder="1" applyAlignment="1">
      <alignment horizontal="center" vertical="center"/>
    </xf>
    <xf numFmtId="1" fontId="7" fillId="2" borderId="5" xfId="10" applyNumberFormat="1" applyFont="1" applyFill="1" applyBorder="1" applyAlignment="1">
      <alignment horizontal="center" vertical="center"/>
    </xf>
    <xf numFmtId="0" fontId="4" fillId="4" borderId="4" xfId="10" applyFont="1" applyFill="1" applyBorder="1" applyAlignment="1">
      <alignment horizontal="center" vertical="center"/>
    </xf>
    <xf numFmtId="0" fontId="4" fillId="4" borderId="6" xfId="10" applyFont="1" applyFill="1" applyBorder="1" applyAlignment="1">
      <alignment horizontal="center"/>
    </xf>
    <xf numFmtId="1" fontId="7" fillId="2" borderId="7" xfId="10" applyNumberFormat="1" applyFont="1" applyFill="1" applyBorder="1" applyAlignment="1">
      <alignment horizontal="center" vertical="center"/>
    </xf>
    <xf numFmtId="1" fontId="7" fillId="2" borderId="8" xfId="10" applyNumberFormat="1" applyFont="1" applyFill="1" applyBorder="1" applyAlignment="1">
      <alignment horizontal="center" vertical="center"/>
    </xf>
    <xf numFmtId="0" fontId="4" fillId="4" borderId="6" xfId="10" applyFont="1" applyFill="1" applyBorder="1" applyAlignment="1">
      <alignment horizontal="center" vertical="center"/>
    </xf>
    <xf numFmtId="0" fontId="4" fillId="3" borderId="1" xfId="10" applyFont="1" applyFill="1" applyBorder="1" applyAlignment="1">
      <alignment horizontal="center" vertical="center" wrapText="1"/>
    </xf>
    <xf numFmtId="0" fontId="4" fillId="3" borderId="2" xfId="10" applyFont="1" applyFill="1" applyBorder="1" applyAlignment="1">
      <alignment horizontal="center" vertical="center" wrapText="1"/>
    </xf>
    <xf numFmtId="0" fontId="4" fillId="3" borderId="3" xfId="10" applyFont="1" applyFill="1" applyBorder="1" applyAlignment="1">
      <alignment horizontal="center" vertical="center" wrapText="1"/>
    </xf>
    <xf numFmtId="0" fontId="4" fillId="4" borderId="4" xfId="10" applyFont="1" applyFill="1" applyBorder="1" applyAlignment="1">
      <alignment horizontal="center" wrapText="1"/>
    </xf>
    <xf numFmtId="0" fontId="4" fillId="4" borderId="6" xfId="10" applyFont="1" applyFill="1" applyBorder="1" applyAlignment="1">
      <alignment horizontal="center" vertical="center" wrapText="1"/>
    </xf>
    <xf numFmtId="0" fontId="4" fillId="4" borderId="4" xfId="10" applyFont="1" applyFill="1" applyBorder="1" applyAlignment="1">
      <alignment horizontal="center" vertical="center" wrapText="1"/>
    </xf>
    <xf numFmtId="0" fontId="4" fillId="3" borderId="1" xfId="10" applyFont="1" applyFill="1" applyBorder="1" applyAlignment="1">
      <alignment horizontal="center" vertical="center" wrapText="1"/>
    </xf>
    <xf numFmtId="0" fontId="4" fillId="3" borderId="3" xfId="10" applyFont="1" applyFill="1" applyBorder="1" applyAlignment="1">
      <alignment horizontal="center" vertical="center" wrapText="1"/>
    </xf>
    <xf numFmtId="0" fontId="3" fillId="0" borderId="0" xfId="10" applyFont="1" applyAlignment="1">
      <alignment vertical="center"/>
    </xf>
    <xf numFmtId="0" fontId="4" fillId="3" borderId="1" xfId="10" applyFont="1" applyFill="1" applyBorder="1" applyAlignment="1">
      <alignment horizontal="center" vertical="center" wrapText="1"/>
    </xf>
    <xf numFmtId="0" fontId="4" fillId="3" borderId="2" xfId="10" applyFont="1" applyFill="1" applyBorder="1" applyAlignment="1">
      <alignment horizontal="center" vertical="center" wrapText="1"/>
    </xf>
    <xf numFmtId="0" fontId="4" fillId="3" borderId="3" xfId="10" applyFont="1" applyFill="1" applyBorder="1" applyAlignment="1">
      <alignment horizontal="center" vertical="center" wrapText="1"/>
    </xf>
    <xf numFmtId="0" fontId="12" fillId="0" borderId="0" xfId="0" applyFont="1"/>
    <xf numFmtId="0" fontId="0" fillId="5" borderId="1" xfId="0" applyFill="1" applyBorder="1"/>
    <xf numFmtId="0" fontId="5" fillId="5" borderId="2" xfId="0" applyFont="1" applyFill="1" applyBorder="1" applyAlignment="1">
      <alignment horizontal="center"/>
    </xf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5" fillId="6" borderId="9" xfId="0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1" fontId="14" fillId="5" borderId="0" xfId="0" applyNumberFormat="1" applyFont="1" applyFill="1" applyBorder="1" applyAlignment="1">
      <alignment horizontal="center"/>
    </xf>
    <xf numFmtId="1" fontId="14" fillId="5" borderId="5" xfId="0" applyNumberFormat="1" applyFont="1" applyFill="1" applyBorder="1" applyAlignment="1">
      <alignment horizontal="center"/>
    </xf>
    <xf numFmtId="1" fontId="14" fillId="5" borderId="7" xfId="0" applyNumberFormat="1" applyFont="1" applyFill="1" applyBorder="1" applyAlignment="1">
      <alignment horizontal="center"/>
    </xf>
    <xf numFmtId="1" fontId="14" fillId="5" borderId="8" xfId="0" applyNumberFormat="1" applyFont="1" applyFill="1" applyBorder="1" applyAlignment="1">
      <alignment horizontal="center"/>
    </xf>
    <xf numFmtId="164" fontId="7" fillId="6" borderId="5" xfId="10" applyNumberFormat="1" applyFont="1" applyFill="1" applyBorder="1" applyAlignment="1">
      <alignment horizontal="center" vertical="center"/>
    </xf>
    <xf numFmtId="164" fontId="7" fillId="6" borderId="8" xfId="10" applyNumberFormat="1" applyFont="1" applyFill="1" applyBorder="1" applyAlignment="1">
      <alignment horizontal="center" vertical="center"/>
    </xf>
    <xf numFmtId="1" fontId="7" fillId="6" borderId="0" xfId="10" applyNumberFormat="1" applyFont="1" applyFill="1" applyBorder="1" applyAlignment="1">
      <alignment horizontal="center" vertical="center"/>
    </xf>
    <xf numFmtId="1" fontId="7" fillId="6" borderId="5" xfId="10" applyNumberFormat="1" applyFont="1" applyFill="1" applyBorder="1" applyAlignment="1">
      <alignment horizontal="center" vertical="center"/>
    </xf>
    <xf numFmtId="1" fontId="7" fillId="6" borderId="7" xfId="10" applyNumberFormat="1" applyFont="1" applyFill="1" applyBorder="1" applyAlignment="1">
      <alignment horizontal="center" vertical="center"/>
    </xf>
    <xf numFmtId="1" fontId="7" fillId="6" borderId="8" xfId="10" applyNumberFormat="1" applyFont="1" applyFill="1" applyBorder="1" applyAlignment="1">
      <alignment horizontal="center" vertical="center"/>
    </xf>
    <xf numFmtId="0" fontId="4" fillId="4" borderId="0" xfId="10" applyFont="1" applyFill="1" applyBorder="1" applyAlignment="1">
      <alignment horizontal="center" vertical="center" wrapText="1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7000000}"/>
    <cellStyle name="Normal 3" xfId="8" xr:uid="{00000000-0005-0000-0000-000008000000}"/>
    <cellStyle name="Normal 4" xfId="10" xr:uid="{00000000-0005-0000-0000-000009000000}"/>
    <cellStyle name="Percent 2" xfId="9" xr:uid="{00000000-0005-0000-0000-00000B000000}"/>
    <cellStyle name="Percent 3" xfId="11" xr:uid="{00000000-0005-0000-0000-00000C000000}"/>
  </cellStyles>
  <dxfs count="0"/>
  <tableStyles count="0" defaultTableStyle="TableStyleMedium2" defaultPivotStyle="PivotStyleLight16"/>
  <colors>
    <mruColors>
      <color rgb="FFCBCBCB"/>
      <color rgb="FFAD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'Equity Weights'!$B$6:$B$15</c:f>
              <c:strCache>
                <c:ptCount val="10"/>
                <c:pt idx="0">
                  <c:v>S1 - 
South, Most deprived fifth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N1 - 
North, Most deprived fifth</c:v>
                </c:pt>
                <c:pt idx="6">
                  <c:v>N2</c:v>
                </c:pt>
                <c:pt idx="7">
                  <c:v>N3</c:v>
                </c:pt>
                <c:pt idx="8">
                  <c:v>N4</c:v>
                </c:pt>
                <c:pt idx="9">
                  <c:v>N5</c:v>
                </c:pt>
              </c:strCache>
            </c:strRef>
          </c:cat>
          <c:val>
            <c:numRef>
              <c:f>'Equity Weights'!$C$6:$C$15</c:f>
              <c:numCache>
                <c:formatCode>0.0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4300-4932-A6D8-7229E8126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2824760"/>
        <c:axId val="522825088"/>
      </c:barChart>
      <c:catAx>
        <c:axId val="522824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825088"/>
        <c:crosses val="autoZero"/>
        <c:auto val="1"/>
        <c:lblAlgn val="ctr"/>
        <c:lblOffset val="100"/>
        <c:noMultiLvlLbl val="0"/>
      </c:catAx>
      <c:valAx>
        <c:axId val="52282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824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11329908292979"/>
          <c:y val="5.996514435695538E-2"/>
          <c:w val="0.75325651584863651"/>
          <c:h val="0.65236787401574803"/>
        </c:manualLayout>
      </c:layout>
      <c:scatterChart>
        <c:scatterStyle val="lineMarker"/>
        <c:varyColors val="0"/>
        <c:ser>
          <c:idx val="1"/>
          <c:order val="0"/>
          <c:tx>
            <c:strRef>
              <c:f>'Equity Impact Plane'!$H$4</c:f>
              <c:strCache>
                <c:ptCount val="1"/>
                <c:pt idx="0">
                  <c:v>No NRT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'Equity Impact Plane'!$H$7</c:f>
              <c:numCache>
                <c:formatCode>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Impact Plane'!$H$5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3D-45CA-9F95-F4F5D6E40016}"/>
            </c:ext>
          </c:extLst>
        </c:ser>
        <c:ser>
          <c:idx val="0"/>
          <c:order val="1"/>
          <c:tx>
            <c:strRef>
              <c:f>'Equity Impact Plane'!$I$4</c:f>
              <c:strCache>
                <c:ptCount val="1"/>
                <c:pt idx="0">
                  <c:v>Universal NRT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xVal>
            <c:numRef>
              <c:f>'Equity Impact Plane'!$I$7</c:f>
              <c:numCache>
                <c:formatCode>0</c:formatCode>
                <c:ptCount val="1"/>
              </c:numCache>
            </c:numRef>
          </c:xVal>
          <c:yVal>
            <c:numRef>
              <c:f>'Equity Impact Plane'!$I$5</c:f>
              <c:numCache>
                <c:formatCode>0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E3D-45CA-9F95-F4F5D6E40016}"/>
            </c:ext>
          </c:extLst>
        </c:ser>
        <c:ser>
          <c:idx val="2"/>
          <c:order val="2"/>
          <c:tx>
            <c:strRef>
              <c:f>'Equity Impact Plane'!$J$4</c:f>
              <c:strCache>
                <c:ptCount val="1"/>
                <c:pt idx="0">
                  <c:v>Proportional Universal NRT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</c:spPr>
          </c:marker>
          <c:xVal>
            <c:numRef>
              <c:f>'Equity Impact Plane'!$J$7</c:f>
              <c:numCache>
                <c:formatCode>0</c:formatCode>
                <c:ptCount val="1"/>
              </c:numCache>
            </c:numRef>
          </c:xVal>
          <c:yVal>
            <c:numRef>
              <c:f>'Equity Impact Plane'!$J$5</c:f>
              <c:numCache>
                <c:formatCode>0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E3D-45CA-9F95-F4F5D6E40016}"/>
            </c:ext>
          </c:extLst>
        </c:ser>
        <c:ser>
          <c:idx val="3"/>
          <c:order val="3"/>
          <c:tx>
            <c:v>Indifference Curve for No NRT</c:v>
          </c:tx>
          <c:spPr>
            <a:ln w="31750">
              <a:solidFill>
                <a:schemeClr val="tx1"/>
              </a:solidFill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('Equity Impact Plane'!$H$11,'Equity Impact Plane'!$H$13)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('Equity Impact Plane'!$H$12,'Equity Impact Plane'!$H$14)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E3D-45CA-9F95-F4F5D6E40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820520"/>
        <c:axId val="351818880"/>
      </c:scatterChart>
      <c:valAx>
        <c:axId val="351820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 b="1" i="0" baseline="0">
                    <a:effectLst/>
                  </a:rPr>
                  <a:t>Incremental equity benefit (equity-weighted HALYs)</a:t>
                </a:r>
                <a:endParaRPr lang="en-GB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2239651922704293"/>
              <c:y val="0.779030505802159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1818880"/>
        <c:crosses val="autoZero"/>
        <c:crossBetween val="midCat"/>
      </c:valAx>
      <c:valAx>
        <c:axId val="351818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Net health benefit </a:t>
                </a:r>
                <a:r>
                  <a:rPr lang="en-US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(HALYs)</a:t>
                </a:r>
              </a:p>
            </c:rich>
          </c:tx>
          <c:layout>
            <c:manualLayout>
              <c:xMode val="edge"/>
              <c:yMode val="edge"/>
              <c:x val="1.1024326657154433E-2"/>
              <c:y val="0.184704796515820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1820520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51096549172964E-2"/>
          <c:y val="0.85293895549652687"/>
          <c:w val="0.95816353449856251"/>
          <c:h val="9.438777287027447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58759181947894"/>
          <c:y val="5.9965245245536411E-2"/>
          <c:w val="0.75325651584863651"/>
          <c:h val="0.65236787401574803"/>
        </c:manualLayout>
      </c:layout>
      <c:scatterChart>
        <c:scatterStyle val="lineMarker"/>
        <c:varyColors val="0"/>
        <c:ser>
          <c:idx val="1"/>
          <c:order val="0"/>
          <c:tx>
            <c:strRef>
              <c:f>'Equity Impact Plane 2'!$H$4</c:f>
              <c:strCache>
                <c:ptCount val="1"/>
                <c:pt idx="0">
                  <c:v>No NRT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'Equity Impact Plane 2'!$H$7</c:f>
              <c:numCache>
                <c:formatCode>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Impact Plane 2'!$H$5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80-4A3B-BBDD-3FA1D469057A}"/>
            </c:ext>
          </c:extLst>
        </c:ser>
        <c:ser>
          <c:idx val="0"/>
          <c:order val="1"/>
          <c:tx>
            <c:strRef>
              <c:f>'Equity Impact Plane 2'!$I$4</c:f>
              <c:strCache>
                <c:ptCount val="1"/>
                <c:pt idx="0">
                  <c:v>Universal NRT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xVal>
            <c:numRef>
              <c:f>'Equity Impact Plane 2'!$I$7</c:f>
              <c:numCache>
                <c:formatCode>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Impact Plane 2'!$I$5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680-4A3B-BBDD-3FA1D469057A}"/>
            </c:ext>
          </c:extLst>
        </c:ser>
        <c:ser>
          <c:idx val="2"/>
          <c:order val="2"/>
          <c:tx>
            <c:strRef>
              <c:f>'Equity Impact Plane 2'!$J$4</c:f>
              <c:strCache>
                <c:ptCount val="1"/>
                <c:pt idx="0">
                  <c:v>Proportional Universal NRT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</c:spPr>
          </c:marker>
          <c:xVal>
            <c:numRef>
              <c:f>'Equity Impact Plane 2'!$J$7</c:f>
              <c:numCache>
                <c:formatCode>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Impact Plane 2'!$J$5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680-4A3B-BBDD-3FA1D469057A}"/>
            </c:ext>
          </c:extLst>
        </c:ser>
        <c:ser>
          <c:idx val="4"/>
          <c:order val="3"/>
          <c:tx>
            <c:v>Indifference Curve for Universal NRT</c:v>
          </c:tx>
          <c:spPr>
            <a:ln w="31750">
              <a:solidFill>
                <a:schemeClr val="bg1">
                  <a:lumMod val="65000"/>
                </a:schemeClr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('Equity Impact Plane 2'!$H$11,'Equity Impact Plane 2'!$H$13)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('Equity Impact Plane 2'!$H$12,'Equity Impact Plane 2'!$H$14)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680-4A3B-BBDD-3FA1D4690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820520"/>
        <c:axId val="351818880"/>
      </c:scatterChart>
      <c:valAx>
        <c:axId val="351820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 b="1" i="0" baseline="0">
                    <a:effectLst/>
                  </a:rPr>
                  <a:t>Incremental equity benefit (equity-weighted HALYs)</a:t>
                </a:r>
                <a:endParaRPr lang="en-GB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2239651922704293"/>
              <c:y val="0.779030505802159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1818880"/>
        <c:crossesAt val="0"/>
        <c:crossBetween val="midCat"/>
      </c:valAx>
      <c:valAx>
        <c:axId val="351818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Net health benefit </a:t>
                </a:r>
                <a:r>
                  <a:rPr lang="en-US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(HALYs)</a:t>
                </a:r>
              </a:p>
            </c:rich>
          </c:tx>
          <c:layout>
            <c:manualLayout>
              <c:xMode val="edge"/>
              <c:yMode val="edge"/>
              <c:x val="1.1024326657154433E-2"/>
              <c:y val="0.184704796515820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1820520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51096549172964E-2"/>
          <c:y val="0.85293895549652687"/>
          <c:w val="0.95816353449856251"/>
          <c:h val="9.438777287027447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11329908292979"/>
          <c:y val="5.996514435695538E-2"/>
          <c:w val="0.75325651584863651"/>
          <c:h val="0.65236787401574803"/>
        </c:manualLayout>
      </c:layout>
      <c:scatterChart>
        <c:scatterStyle val="lineMarker"/>
        <c:varyColors val="0"/>
        <c:ser>
          <c:idx val="1"/>
          <c:order val="0"/>
          <c:tx>
            <c:strRef>
              <c:f>'Equity Impact Plane 3'!$H$4</c:f>
              <c:strCache>
                <c:ptCount val="1"/>
                <c:pt idx="0">
                  <c:v>No NRT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'Equity Impact Plane 3'!$H$7</c:f>
              <c:numCache>
                <c:formatCode>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Impact Plane 3'!$H$5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07-4F1E-B315-9221CD7A24EF}"/>
            </c:ext>
          </c:extLst>
        </c:ser>
        <c:ser>
          <c:idx val="0"/>
          <c:order val="1"/>
          <c:tx>
            <c:strRef>
              <c:f>'Equity Impact Plane 3'!$I$4</c:f>
              <c:strCache>
                <c:ptCount val="1"/>
                <c:pt idx="0">
                  <c:v>Universal NRT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xVal>
            <c:numRef>
              <c:f>'Equity Impact Plane 3'!$I$7</c:f>
              <c:numCache>
                <c:formatCode>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Impact Plane 3'!$I$5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07-4F1E-B315-9221CD7A24EF}"/>
            </c:ext>
          </c:extLst>
        </c:ser>
        <c:ser>
          <c:idx val="2"/>
          <c:order val="2"/>
          <c:tx>
            <c:strRef>
              <c:f>'Equity Impact Plane 3'!$J$4</c:f>
              <c:strCache>
                <c:ptCount val="1"/>
                <c:pt idx="0">
                  <c:v>Proportional Universal NRT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</c:spPr>
          </c:marker>
          <c:xVal>
            <c:numRef>
              <c:f>'Equity Impact Plane 3'!$J$7</c:f>
              <c:numCache>
                <c:formatCode>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Impact Plane 3'!$J$5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07-4F1E-B315-9221CD7A24EF}"/>
            </c:ext>
          </c:extLst>
        </c:ser>
        <c:ser>
          <c:idx val="3"/>
          <c:order val="3"/>
          <c:tx>
            <c:v>Indifference Curve</c:v>
          </c:tx>
          <c:spPr>
            <a:ln w="31750">
              <a:solidFill>
                <a:schemeClr val="tx1"/>
              </a:solidFill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('Equity Impact Plane 3'!$H$11,'Equity Impact Plane 3'!$H$13)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('Equity Impact Plane 3'!$H$12,'Equity Impact Plane 3'!$H$14)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07-4F1E-B315-9221CD7A24EF}"/>
            </c:ext>
          </c:extLst>
        </c:ser>
        <c:ser>
          <c:idx val="4"/>
          <c:order val="4"/>
          <c:tx>
            <c:v>Indifference Curve</c:v>
          </c:tx>
          <c:spPr>
            <a:ln w="31750">
              <a:solidFill>
                <a:schemeClr val="bg1">
                  <a:lumMod val="65000"/>
                </a:schemeClr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('Equity Impact Plane 3'!$I$11,'Equity Impact Plane 3'!$I$13)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('Equity Impact Plane 3'!$I$12,'Equity Impact Plane 3'!$I$14)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07-4F1E-B315-9221CD7A24EF}"/>
            </c:ext>
          </c:extLst>
        </c:ser>
        <c:ser>
          <c:idx val="5"/>
          <c:order val="5"/>
          <c:tx>
            <c:v>Indifference Curve</c:v>
          </c:tx>
          <c:spPr>
            <a:ln w="31750">
              <a:solidFill>
                <a:schemeClr val="bg1">
                  <a:lumMod val="8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('Equity Impact Plane 3'!$J$11,'Equity Impact Plane 3'!$J$13)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('Equity Impact Plane 3'!$J$12,'Equity Impact Plane 3'!$J$14)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07-4F1E-B315-9221CD7A2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820520"/>
        <c:axId val="351818880"/>
      </c:scatterChart>
      <c:valAx>
        <c:axId val="351820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 b="1" i="0" baseline="0">
                    <a:effectLst/>
                  </a:rPr>
                  <a:t>Incremental equity benefit (equity-weighted HALYs)</a:t>
                </a:r>
                <a:endParaRPr lang="en-GB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2239651922704293"/>
              <c:y val="0.779030505802159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1818880"/>
        <c:crossesAt val="0"/>
        <c:crossBetween val="midCat"/>
      </c:valAx>
      <c:valAx>
        <c:axId val="351818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Net health benefit </a:t>
                </a:r>
                <a:r>
                  <a:rPr lang="en-US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(HALYs)</a:t>
                </a:r>
              </a:p>
            </c:rich>
          </c:tx>
          <c:layout>
            <c:manualLayout>
              <c:xMode val="edge"/>
              <c:yMode val="edge"/>
              <c:x val="1.1024326657154433E-2"/>
              <c:y val="0.184704796515820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1820520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51096549172964E-2"/>
          <c:y val="0.85293895549652687"/>
          <c:w val="0.95816353449856251"/>
          <c:h val="9.438777287027447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0</xdr:rowOff>
    </xdr:from>
    <xdr:ext cx="3743325" cy="31242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5B3A5B-FDE1-41C9-897A-FB439B3E29AF}"/>
            </a:ext>
          </a:extLst>
        </xdr:cNvPr>
        <xdr:cNvSpPr txBox="1"/>
      </xdr:nvSpPr>
      <xdr:spPr>
        <a:xfrm>
          <a:off x="228600" y="476250"/>
          <a:ext cx="3743325" cy="31242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400" b="1" baseline="0"/>
            <a:t>Instructions for this exercise are available at: </a:t>
          </a:r>
          <a:r>
            <a:rPr lang="en-GB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https://www.york.ac.uk/che/research/equity/handbook</a:t>
          </a:r>
          <a:endParaRPr lang="en-GB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GB" sz="1400" b="1" baseline="0"/>
        </a:p>
        <a:p>
          <a:r>
            <a:rPr lang="en-GB" sz="1400" b="1" baseline="0"/>
            <a:t>This training exercise accompanies Chapter 14 of the Oxford University Press Handbook of Distributional Cost-Effectiveness Analysis.</a:t>
          </a:r>
        </a:p>
        <a:p>
          <a:endParaRPr lang="en-GB" sz="1400" b="1" baseline="0"/>
        </a:p>
        <a:p>
          <a:r>
            <a:rPr lang="en-GB" sz="1400" b="1"/>
            <a:t>There are 5 worksheets after this title sheet, starting</a:t>
          </a:r>
          <a:r>
            <a:rPr lang="en-GB" sz="1400" b="1" baseline="0"/>
            <a:t> with "Input Data" and ending with </a:t>
          </a:r>
          <a:r>
            <a:rPr lang="en-GB" sz="1400" b="1"/>
            <a:t>"Equity</a:t>
          </a:r>
          <a:r>
            <a:rPr lang="en-GB" sz="1400" b="1" baseline="0"/>
            <a:t> Impact Plane 3</a:t>
          </a:r>
          <a:r>
            <a:rPr lang="en-GB" sz="1400" b="1"/>
            <a:t>".</a:t>
          </a:r>
        </a:p>
        <a:p>
          <a:endParaRPr lang="en-GB" sz="1400" b="1"/>
        </a:p>
        <a:p>
          <a:r>
            <a:rPr lang="en-GB" sz="1400" b="1"/>
            <a:t>Your task is to complete</a:t>
          </a:r>
          <a:r>
            <a:rPr lang="en-GB" sz="1400" b="1" baseline="0"/>
            <a:t> the exercise cells highlighted in yellow (startining in the sheet "Equity Weights").</a:t>
          </a:r>
        </a:p>
        <a:p>
          <a:endParaRPr lang="en-GB" sz="1400" b="1"/>
        </a:p>
      </xdr:txBody>
    </xdr:sp>
    <xdr:clientData/>
  </xdr:oneCellAnchor>
  <xdr:oneCellAnchor>
    <xdr:from>
      <xdr:col>0</xdr:col>
      <xdr:colOff>228600</xdr:colOff>
      <xdr:row>27</xdr:row>
      <xdr:rowOff>85725</xdr:rowOff>
    </xdr:from>
    <xdr:ext cx="3743325" cy="7429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A24D0C3-AE59-4989-B77E-3B3DF183C122}"/>
            </a:ext>
          </a:extLst>
        </xdr:cNvPr>
        <xdr:cNvSpPr txBox="1"/>
      </xdr:nvSpPr>
      <xdr:spPr>
        <a:xfrm>
          <a:off x="228600" y="5353050"/>
          <a:ext cx="3743325" cy="7429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 b="1" baseline="0"/>
            <a:t>This exercise was produced by Mike Paulden, James O’Mahony and Jeff Round and edited by Richard Cookson and Christopher McCabe.</a:t>
          </a:r>
        </a:p>
        <a:p>
          <a:endParaRPr lang="en-GB" sz="1400" b="1"/>
        </a:p>
      </xdr:txBody>
    </xdr:sp>
    <xdr:clientData/>
  </xdr:oneCellAnchor>
  <xdr:twoCellAnchor>
    <xdr:from>
      <xdr:col>6</xdr:col>
      <xdr:colOff>66675</xdr:colOff>
      <xdr:row>1</xdr:row>
      <xdr:rowOff>66675</xdr:rowOff>
    </xdr:from>
    <xdr:to>
      <xdr:col>12</xdr:col>
      <xdr:colOff>95250</xdr:colOff>
      <xdr:row>4</xdr:row>
      <xdr:rowOff>9525</xdr:rowOff>
    </xdr:to>
    <xdr:sp macro="" textlink="">
      <xdr:nvSpPr>
        <xdr:cNvPr id="11" name="Rounded Rectangle 1">
          <a:extLst>
            <a:ext uri="{FF2B5EF4-FFF2-40B4-BE49-F238E27FC236}">
              <a16:creationId xmlns:a16="http://schemas.microsoft.com/office/drawing/2014/main" id="{1EB5CC77-1AEF-4BA9-9DF4-9B64DBD7769B}"/>
            </a:ext>
          </a:extLst>
        </xdr:cNvPr>
        <xdr:cNvSpPr/>
      </xdr:nvSpPr>
      <xdr:spPr>
        <a:xfrm>
          <a:off x="4714875" y="361950"/>
          <a:ext cx="4143375" cy="495300"/>
        </a:xfrm>
        <a:prstGeom prst="roundRect">
          <a:avLst/>
        </a:prstGeom>
        <a:solidFill>
          <a:schemeClr val="bg1"/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How this fits with the other training exercises</a:t>
          </a:r>
          <a:endParaRPr lang="en-GB" sz="14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542925</xdr:colOff>
      <xdr:row>5</xdr:row>
      <xdr:rowOff>66675</xdr:rowOff>
    </xdr:from>
    <xdr:to>
      <xdr:col>12</xdr:col>
      <xdr:colOff>356170</xdr:colOff>
      <xdr:row>19</xdr:row>
      <xdr:rowOff>152400</xdr:rowOff>
    </xdr:to>
    <xdr:sp macro="" textlink="">
      <xdr:nvSpPr>
        <xdr:cNvPr id="12" name="Rounded Rectangle 5">
          <a:extLst>
            <a:ext uri="{FF2B5EF4-FFF2-40B4-BE49-F238E27FC236}">
              <a16:creationId xmlns:a16="http://schemas.microsoft.com/office/drawing/2014/main" id="{9D3FCF9C-E66D-4FFE-8D7E-CAA0600EDFF6}"/>
            </a:ext>
          </a:extLst>
        </xdr:cNvPr>
        <xdr:cNvSpPr/>
      </xdr:nvSpPr>
      <xdr:spPr>
        <a:xfrm>
          <a:off x="4505325" y="1095375"/>
          <a:ext cx="4613845" cy="2647950"/>
        </a:xfrm>
        <a:prstGeom prst="round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Simulating Distributions</a:t>
          </a:r>
        </a:p>
      </xdr:txBody>
    </xdr:sp>
    <xdr:clientData/>
  </xdr:twoCellAnchor>
  <xdr:twoCellAnchor>
    <xdr:from>
      <xdr:col>6</xdr:col>
      <xdr:colOff>240846</xdr:colOff>
      <xdr:row>21</xdr:row>
      <xdr:rowOff>41085</xdr:rowOff>
    </xdr:from>
    <xdr:to>
      <xdr:col>12</xdr:col>
      <xdr:colOff>48408</xdr:colOff>
      <xdr:row>33</xdr:row>
      <xdr:rowOff>69528</xdr:rowOff>
    </xdr:to>
    <xdr:sp macro="" textlink="">
      <xdr:nvSpPr>
        <xdr:cNvPr id="13" name="Rounded Rectangle 5">
          <a:extLst>
            <a:ext uri="{FF2B5EF4-FFF2-40B4-BE49-F238E27FC236}">
              <a16:creationId xmlns:a16="http://schemas.microsoft.com/office/drawing/2014/main" id="{51B3B523-87BF-4CD6-BCF5-CE6DBFD12C21}"/>
            </a:ext>
          </a:extLst>
        </xdr:cNvPr>
        <xdr:cNvSpPr/>
      </xdr:nvSpPr>
      <xdr:spPr>
        <a:xfrm>
          <a:off x="4889046" y="4003485"/>
          <a:ext cx="3922362" cy="2238243"/>
        </a:xfrm>
        <a:prstGeom prst="round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Evaluating Distributions</a:t>
          </a:r>
        </a:p>
      </xdr:txBody>
    </xdr:sp>
    <xdr:clientData/>
  </xdr:twoCellAnchor>
  <xdr:twoCellAnchor>
    <xdr:from>
      <xdr:col>9</xdr:col>
      <xdr:colOff>224804</xdr:colOff>
      <xdr:row>28</xdr:row>
      <xdr:rowOff>78417</xdr:rowOff>
    </xdr:from>
    <xdr:to>
      <xdr:col>11</xdr:col>
      <xdr:colOff>473506</xdr:colOff>
      <xdr:row>31</xdr:row>
      <xdr:rowOff>164777</xdr:rowOff>
    </xdr:to>
    <xdr:sp macro="" textlink="">
      <xdr:nvSpPr>
        <xdr:cNvPr id="14" name="Rounded Rectangle 5">
          <a:extLst>
            <a:ext uri="{FF2B5EF4-FFF2-40B4-BE49-F238E27FC236}">
              <a16:creationId xmlns:a16="http://schemas.microsoft.com/office/drawing/2014/main" id="{1DC99EE3-EEF9-4680-A94A-CBC0B12C9D53}"/>
            </a:ext>
          </a:extLst>
        </xdr:cNvPr>
        <xdr:cNvSpPr/>
      </xdr:nvSpPr>
      <xdr:spPr>
        <a:xfrm>
          <a:off x="6930404" y="5345742"/>
          <a:ext cx="1620302" cy="629285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Ex 14: </a:t>
          </a:r>
          <a:endParaRPr lang="en-GB" sz="1200" b="1" kern="1200">
            <a:solidFill>
              <a:prstClr val="white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 algn="ctr">
            <a:defRPr/>
          </a:pPr>
          <a:r>
            <a:rPr lang="en-GB" sz="1200" b="1" kern="1200">
              <a:solidFill>
                <a:prstClr val="white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</a:t>
          </a: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equity weights</a:t>
          </a:r>
          <a:endParaRPr kumimoji="0" lang="en-GB" sz="1200" b="1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476228</xdr:colOff>
      <xdr:row>28</xdr:row>
      <xdr:rowOff>85934</xdr:rowOff>
    </xdr:from>
    <xdr:to>
      <xdr:col>9</xdr:col>
      <xdr:colOff>13455</xdr:colOff>
      <xdr:row>31</xdr:row>
      <xdr:rowOff>172294</xdr:rowOff>
    </xdr:to>
    <xdr:sp macro="" textlink="">
      <xdr:nvSpPr>
        <xdr:cNvPr id="15" name="Rounded Rectangle 5">
          <a:extLst>
            <a:ext uri="{FF2B5EF4-FFF2-40B4-BE49-F238E27FC236}">
              <a16:creationId xmlns:a16="http://schemas.microsoft.com/office/drawing/2014/main" id="{3908953F-5E13-41C4-826F-0FE40830EEB0}"/>
            </a:ext>
          </a:extLst>
        </xdr:cNvPr>
        <xdr:cNvSpPr/>
      </xdr:nvSpPr>
      <xdr:spPr>
        <a:xfrm>
          <a:off x="5124428" y="5353259"/>
          <a:ext cx="1594627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Ex 13: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Level-dependent </a:t>
          </a:r>
          <a:b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equity weights</a:t>
          </a:r>
          <a:endParaRPr kumimoji="0" lang="en-GB" sz="1200" b="1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5270</xdr:colOff>
      <xdr:row>8</xdr:row>
      <xdr:rowOff>9526</xdr:rowOff>
    </xdr:from>
    <xdr:to>
      <xdr:col>10</xdr:col>
      <xdr:colOff>281496</xdr:colOff>
      <xdr:row>10</xdr:row>
      <xdr:rowOff>162099</xdr:rowOff>
    </xdr:to>
    <xdr:sp macro="" textlink="">
      <xdr:nvSpPr>
        <xdr:cNvPr id="16" name="Rounded Rectangle 1">
          <a:extLst>
            <a:ext uri="{FF2B5EF4-FFF2-40B4-BE49-F238E27FC236}">
              <a16:creationId xmlns:a16="http://schemas.microsoft.com/office/drawing/2014/main" id="{B2065381-7333-4C0D-8FFD-E8DE79B3C641}"/>
            </a:ext>
          </a:extLst>
        </xdr:cNvPr>
        <xdr:cNvSpPr/>
      </xdr:nvSpPr>
      <xdr:spPr>
        <a:xfrm>
          <a:off x="6025070" y="1590676"/>
          <a:ext cx="1647826" cy="533573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7: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Baseline health</a:t>
          </a:r>
        </a:p>
      </xdr:txBody>
    </xdr:sp>
    <xdr:clientData/>
  </xdr:twoCellAnchor>
  <xdr:twoCellAnchor>
    <xdr:from>
      <xdr:col>6</xdr:col>
      <xdr:colOff>221796</xdr:colOff>
      <xdr:row>11</xdr:row>
      <xdr:rowOff>123825</xdr:rowOff>
    </xdr:from>
    <xdr:to>
      <xdr:col>8</xdr:col>
      <xdr:colOff>521831</xdr:colOff>
      <xdr:row>14</xdr:row>
      <xdr:rowOff>151773</xdr:rowOff>
    </xdr:to>
    <xdr:sp macro="" textlink="">
      <xdr:nvSpPr>
        <xdr:cNvPr id="17" name="Rounded Rectangle 2">
          <a:extLst>
            <a:ext uri="{FF2B5EF4-FFF2-40B4-BE49-F238E27FC236}">
              <a16:creationId xmlns:a16="http://schemas.microsoft.com/office/drawing/2014/main" id="{6B7CCD1D-9EB5-405A-B756-057A72EC26E3}"/>
            </a:ext>
          </a:extLst>
        </xdr:cNvPr>
        <xdr:cNvSpPr/>
      </xdr:nvSpPr>
      <xdr:spPr>
        <a:xfrm>
          <a:off x="4869996" y="2266950"/>
          <a:ext cx="1671635" cy="570873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8: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 benefits</a:t>
          </a:r>
        </a:p>
      </xdr:txBody>
    </xdr:sp>
    <xdr:clientData/>
  </xdr:twoCellAnchor>
  <xdr:twoCellAnchor>
    <xdr:from>
      <xdr:col>9</xdr:col>
      <xdr:colOff>464684</xdr:colOff>
      <xdr:row>11</xdr:row>
      <xdr:rowOff>114300</xdr:rowOff>
    </xdr:from>
    <xdr:to>
      <xdr:col>12</xdr:col>
      <xdr:colOff>29358</xdr:colOff>
      <xdr:row>14</xdr:row>
      <xdr:rowOff>161900</xdr:rowOff>
    </xdr:to>
    <xdr:sp macro="" textlink="">
      <xdr:nvSpPr>
        <xdr:cNvPr id="18" name="Rounded Rectangle 3">
          <a:extLst>
            <a:ext uri="{FF2B5EF4-FFF2-40B4-BE49-F238E27FC236}">
              <a16:creationId xmlns:a16="http://schemas.microsoft.com/office/drawing/2014/main" id="{36C8B37D-2152-4C6A-A4A0-C34972BCD866}"/>
            </a:ext>
          </a:extLst>
        </xdr:cNvPr>
        <xdr:cNvSpPr/>
      </xdr:nvSpPr>
      <xdr:spPr>
        <a:xfrm>
          <a:off x="7170284" y="2257425"/>
          <a:ext cx="1622074" cy="59052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9: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 opportunity costs</a:t>
          </a:r>
        </a:p>
      </xdr:txBody>
    </xdr:sp>
    <xdr:clientData/>
  </xdr:twoCellAnchor>
  <xdr:twoCellAnchor>
    <xdr:from>
      <xdr:col>7</xdr:col>
      <xdr:colOff>662496</xdr:colOff>
      <xdr:row>15</xdr:row>
      <xdr:rowOff>142876</xdr:rowOff>
    </xdr:from>
    <xdr:to>
      <xdr:col>10</xdr:col>
      <xdr:colOff>300546</xdr:colOff>
      <xdr:row>19</xdr:row>
      <xdr:rowOff>6488</xdr:rowOff>
    </xdr:to>
    <xdr:sp macro="" textlink="">
      <xdr:nvSpPr>
        <xdr:cNvPr id="19" name="Rounded Rectangle 4">
          <a:extLst>
            <a:ext uri="{FF2B5EF4-FFF2-40B4-BE49-F238E27FC236}">
              <a16:creationId xmlns:a16="http://schemas.microsoft.com/office/drawing/2014/main" id="{ED101595-C9C5-4327-AF98-56EF8811DC4D}"/>
            </a:ext>
          </a:extLst>
        </xdr:cNvPr>
        <xdr:cNvSpPr/>
      </xdr:nvSpPr>
      <xdr:spPr>
        <a:xfrm>
          <a:off x="5996496" y="3009901"/>
          <a:ext cx="1695450" cy="587512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9: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Final </a:t>
          </a:r>
          <a:r>
            <a:rPr lang="en-GB" sz="1200" b="1" kern="1200">
              <a:solidFill>
                <a:prstClr val="white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post-decision</a:t>
          </a:r>
        </a:p>
      </xdr:txBody>
    </xdr:sp>
    <xdr:clientData/>
  </xdr:twoCellAnchor>
  <xdr:twoCellAnchor>
    <xdr:from>
      <xdr:col>7</xdr:col>
      <xdr:colOff>371814</xdr:colOff>
      <xdr:row>14</xdr:row>
      <xdr:rowOff>151773</xdr:rowOff>
    </xdr:from>
    <xdr:to>
      <xdr:col>7</xdr:col>
      <xdr:colOff>662496</xdr:colOff>
      <xdr:row>17</xdr:row>
      <xdr:rowOff>74682</xdr:rowOff>
    </xdr:to>
    <xdr:cxnSp macro="">
      <xdr:nvCxnSpPr>
        <xdr:cNvPr id="20" name="Straight Arrow Connector 9">
          <a:extLst>
            <a:ext uri="{FF2B5EF4-FFF2-40B4-BE49-F238E27FC236}">
              <a16:creationId xmlns:a16="http://schemas.microsoft.com/office/drawing/2014/main" id="{1551225E-065A-4250-8B8B-2160742BFEF6}"/>
            </a:ext>
          </a:extLst>
        </xdr:cNvPr>
        <xdr:cNvCxnSpPr>
          <a:cxnSpLocks/>
          <a:stCxn id="17" idx="2"/>
          <a:endCxn id="19" idx="1"/>
        </xdr:cNvCxnSpPr>
      </xdr:nvCxnSpPr>
      <xdr:spPr>
        <a:xfrm rot="16200000" flipH="1">
          <a:off x="5618238" y="2925399"/>
          <a:ext cx="465834" cy="290682"/>
        </a:xfrm>
        <a:prstGeom prst="curvedConnector2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138621</xdr:colOff>
      <xdr:row>19</xdr:row>
      <xdr:rowOff>6488</xdr:rowOff>
    </xdr:from>
    <xdr:to>
      <xdr:col>9</xdr:col>
      <xdr:colOff>144627</xdr:colOff>
      <xdr:row>21</xdr:row>
      <xdr:rowOff>41085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9710EB54-51F8-4B30-87A4-F67C78F9FFDE}"/>
            </a:ext>
          </a:extLst>
        </xdr:cNvPr>
        <xdr:cNvCxnSpPr>
          <a:cxnSpLocks/>
          <a:stCxn id="19" idx="2"/>
          <a:endCxn id="13" idx="0"/>
        </xdr:cNvCxnSpPr>
      </xdr:nvCxnSpPr>
      <xdr:spPr>
        <a:xfrm>
          <a:off x="6844221" y="3597413"/>
          <a:ext cx="6006" cy="406072"/>
        </a:xfrm>
        <a:prstGeom prst="straightConnector1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300547</xdr:colOff>
      <xdr:row>14</xdr:row>
      <xdr:rowOff>161900</xdr:rowOff>
    </xdr:from>
    <xdr:to>
      <xdr:col>10</xdr:col>
      <xdr:colOff>589922</xdr:colOff>
      <xdr:row>17</xdr:row>
      <xdr:rowOff>74682</xdr:rowOff>
    </xdr:to>
    <xdr:cxnSp macro="">
      <xdr:nvCxnSpPr>
        <xdr:cNvPr id="22" name="Straight Arrow Connector 9">
          <a:extLst>
            <a:ext uri="{FF2B5EF4-FFF2-40B4-BE49-F238E27FC236}">
              <a16:creationId xmlns:a16="http://schemas.microsoft.com/office/drawing/2014/main" id="{D7628DFD-5BA5-405A-8424-568FC93CDA2C}"/>
            </a:ext>
          </a:extLst>
        </xdr:cNvPr>
        <xdr:cNvCxnSpPr>
          <a:cxnSpLocks/>
          <a:stCxn id="18" idx="2"/>
          <a:endCxn id="19" idx="3"/>
        </xdr:cNvCxnSpPr>
      </xdr:nvCxnSpPr>
      <xdr:spPr>
        <a:xfrm rot="5400000">
          <a:off x="7608781" y="2931116"/>
          <a:ext cx="455707" cy="289375"/>
        </a:xfrm>
        <a:prstGeom prst="curvedConnector2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138621</xdr:colOff>
      <xdr:row>10</xdr:row>
      <xdr:rowOff>162099</xdr:rowOff>
    </xdr:from>
    <xdr:to>
      <xdr:col>9</xdr:col>
      <xdr:colOff>143383</xdr:colOff>
      <xdr:row>15</xdr:row>
      <xdr:rowOff>142876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7F5DDC8F-9905-4840-B515-075869146AC1}"/>
            </a:ext>
          </a:extLst>
        </xdr:cNvPr>
        <xdr:cNvCxnSpPr>
          <a:cxnSpLocks/>
          <a:stCxn id="16" idx="2"/>
          <a:endCxn id="19" idx="0"/>
        </xdr:cNvCxnSpPr>
      </xdr:nvCxnSpPr>
      <xdr:spPr>
        <a:xfrm flipH="1">
          <a:off x="6844221" y="2124249"/>
          <a:ext cx="4762" cy="885652"/>
        </a:xfrm>
        <a:prstGeom prst="straightConnector1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484288</xdr:colOff>
      <xdr:row>23</xdr:row>
      <xdr:rowOff>189196</xdr:rowOff>
    </xdr:from>
    <xdr:to>
      <xdr:col>9</xdr:col>
      <xdr:colOff>13455</xdr:colOff>
      <xdr:row>27</xdr:row>
      <xdr:rowOff>104106</xdr:rowOff>
    </xdr:to>
    <xdr:sp macro="" textlink="">
      <xdr:nvSpPr>
        <xdr:cNvPr id="24" name="Rounded Rectangle 5">
          <a:extLst>
            <a:ext uri="{FF2B5EF4-FFF2-40B4-BE49-F238E27FC236}">
              <a16:creationId xmlns:a16="http://schemas.microsoft.com/office/drawing/2014/main" id="{D16E1A11-C46E-4FFB-B2FA-44E28D906B06}"/>
            </a:ext>
          </a:extLst>
        </xdr:cNvPr>
        <xdr:cNvSpPr/>
      </xdr:nvSpPr>
      <xdr:spPr>
        <a:xfrm>
          <a:off x="5132488" y="4523071"/>
          <a:ext cx="1586567" cy="6673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11: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Dominance tests</a:t>
          </a:r>
        </a:p>
      </xdr:txBody>
    </xdr:sp>
    <xdr:clientData/>
  </xdr:twoCellAnchor>
  <xdr:twoCellAnchor>
    <xdr:from>
      <xdr:col>9</xdr:col>
      <xdr:colOff>258244</xdr:colOff>
      <xdr:row>23</xdr:row>
      <xdr:rowOff>165453</xdr:rowOff>
    </xdr:from>
    <xdr:to>
      <xdr:col>11</xdr:col>
      <xdr:colOff>447832</xdr:colOff>
      <xdr:row>27</xdr:row>
      <xdr:rowOff>80363</xdr:rowOff>
    </xdr:to>
    <xdr:sp macro="" textlink="">
      <xdr:nvSpPr>
        <xdr:cNvPr id="25" name="Rounded Rectangle 5">
          <a:extLst>
            <a:ext uri="{FF2B5EF4-FFF2-40B4-BE49-F238E27FC236}">
              <a16:creationId xmlns:a16="http://schemas.microsoft.com/office/drawing/2014/main" id="{E4D00D5B-7D64-4D9E-913A-47E7E67E5530}"/>
            </a:ext>
          </a:extLst>
        </xdr:cNvPr>
        <xdr:cNvSpPr/>
      </xdr:nvSpPr>
      <xdr:spPr>
        <a:xfrm>
          <a:off x="6963844" y="4499328"/>
          <a:ext cx="1561188" cy="6673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12: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Rank-dependent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equity weights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158751</xdr:colOff>
      <xdr:row>4</xdr:row>
      <xdr:rowOff>12700</xdr:rowOff>
    </xdr:from>
    <xdr:to>
      <xdr:col>5</xdr:col>
      <xdr:colOff>6351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78C99A-5594-43B2-AF67-02F714570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190501</xdr:rowOff>
    </xdr:from>
    <xdr:to>
      <xdr:col>5</xdr:col>
      <xdr:colOff>19050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0A771B-016C-4ECF-B657-CBB7CEA0F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190501</xdr:rowOff>
    </xdr:from>
    <xdr:to>
      <xdr:col>5</xdr:col>
      <xdr:colOff>19050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1C47F5-951C-47AF-AB7C-92F64B062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190501</xdr:rowOff>
    </xdr:from>
    <xdr:to>
      <xdr:col>5</xdr:col>
      <xdr:colOff>19050</xdr:colOff>
      <xdr:row>22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1C7C4C6-500C-4E18-8725-62BBB194EA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0FE06-5BFE-4C5F-BEFB-79C139308F89}">
  <dimension ref="A1:I27"/>
  <sheetViews>
    <sheetView tabSelected="1" workbookViewId="0"/>
  </sheetViews>
  <sheetFormatPr defaultRowHeight="14.25" x14ac:dyDescent="0.2"/>
  <cols>
    <col min="1" max="1" width="10.125" customWidth="1"/>
    <col min="2" max="2" width="9.375" customWidth="1"/>
    <col min="3" max="3" width="14" customWidth="1"/>
    <col min="4" max="4" width="9.5" customWidth="1"/>
  </cols>
  <sheetData>
    <row r="1" spans="1:9" ht="23.25" x14ac:dyDescent="0.35">
      <c r="A1" s="30" t="s">
        <v>43</v>
      </c>
      <c r="I1" s="1" t="s">
        <v>54</v>
      </c>
    </row>
    <row r="4" spans="1:9" ht="15" x14ac:dyDescent="0.25">
      <c r="A4" s="1"/>
    </row>
    <row r="7" spans="1:9" ht="15" x14ac:dyDescent="0.25">
      <c r="A7" s="1"/>
    </row>
    <row r="9" spans="1:9" ht="15" x14ac:dyDescent="0.25">
      <c r="A9" s="1"/>
    </row>
    <row r="10" spans="1:9" ht="15" x14ac:dyDescent="0.25">
      <c r="A10" s="1"/>
    </row>
    <row r="21" spans="2:4" ht="15" x14ac:dyDescent="0.25">
      <c r="B21" s="31"/>
      <c r="C21" s="32" t="s">
        <v>45</v>
      </c>
      <c r="D21" s="33"/>
    </row>
    <row r="22" spans="2:4" x14ac:dyDescent="0.2">
      <c r="B22" s="34"/>
      <c r="D22" s="35"/>
    </row>
    <row r="23" spans="2:4" ht="15" x14ac:dyDescent="0.25">
      <c r="B23" s="34"/>
      <c r="C23" s="36" t="s">
        <v>46</v>
      </c>
      <c r="D23" s="35"/>
    </row>
    <row r="24" spans="2:4" ht="15" x14ac:dyDescent="0.25">
      <c r="B24" s="34"/>
      <c r="C24" s="37" t="s">
        <v>47</v>
      </c>
      <c r="D24" s="35"/>
    </row>
    <row r="25" spans="2:4" ht="15" x14ac:dyDescent="0.25">
      <c r="B25" s="34"/>
      <c r="C25" s="38" t="s">
        <v>48</v>
      </c>
      <c r="D25" s="35"/>
    </row>
    <row r="26" spans="2:4" ht="15" x14ac:dyDescent="0.25">
      <c r="B26" s="34"/>
      <c r="C26" s="39" t="s">
        <v>49</v>
      </c>
      <c r="D26" s="35"/>
    </row>
    <row r="27" spans="2:4" x14ac:dyDescent="0.2">
      <c r="B27" s="40"/>
      <c r="C27" s="41"/>
      <c r="D27" s="42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E45CE-6B58-4253-8095-D2DB4B6EA0A2}">
  <dimension ref="A1:J15"/>
  <sheetViews>
    <sheetView workbookViewId="0"/>
  </sheetViews>
  <sheetFormatPr defaultColWidth="11" defaultRowHeight="14.25" x14ac:dyDescent="0.2"/>
  <cols>
    <col min="1" max="1" width="4.75" customWidth="1"/>
    <col min="2" max="2" width="20.5" customWidth="1"/>
    <col min="3" max="3" width="13.375" customWidth="1"/>
    <col min="4" max="4" width="19.625" customWidth="1"/>
    <col min="5" max="5" width="20.875" customWidth="1"/>
    <col min="6" max="6" width="4.75" customWidth="1"/>
    <col min="7" max="7" width="20" customWidth="1"/>
    <col min="8" max="8" width="13.375" customWidth="1"/>
    <col min="9" max="9" width="20" customWidth="1"/>
    <col min="10" max="10" width="20.875" customWidth="1"/>
    <col min="11" max="11" width="10.625" customWidth="1"/>
    <col min="12" max="12" width="13.625" customWidth="1"/>
    <col min="13" max="13" width="15.875" customWidth="1"/>
    <col min="14" max="15" width="20.875" customWidth="1"/>
    <col min="16" max="16" width="16.625" customWidth="1"/>
    <col min="17" max="17" width="12.625" customWidth="1"/>
  </cols>
  <sheetData>
    <row r="1" spans="1:10" ht="18" x14ac:dyDescent="0.25">
      <c r="B1" s="2" t="s">
        <v>27</v>
      </c>
    </row>
    <row r="3" spans="1:10" s="5" customFormat="1" ht="15.75" x14ac:dyDescent="0.25">
      <c r="A3" s="3"/>
      <c r="B3" s="4" t="s">
        <v>26</v>
      </c>
      <c r="C3" s="3"/>
      <c r="D3" s="3"/>
      <c r="E3" s="3"/>
      <c r="F3" s="3"/>
      <c r="G3" s="4" t="s">
        <v>31</v>
      </c>
      <c r="H3" s="3"/>
      <c r="I3" s="3"/>
      <c r="J3" s="3"/>
    </row>
    <row r="4" spans="1:10" ht="15.75" x14ac:dyDescent="0.25">
      <c r="A4" s="3"/>
      <c r="B4" s="7"/>
      <c r="C4" s="8"/>
      <c r="D4" s="3"/>
      <c r="E4" s="3"/>
      <c r="F4" s="3"/>
      <c r="G4" s="7"/>
      <c r="H4" s="3"/>
      <c r="I4" s="3"/>
      <c r="J4" s="3"/>
    </row>
    <row r="5" spans="1:10" ht="25.5" x14ac:dyDescent="0.25">
      <c r="A5" s="3"/>
      <c r="B5" s="18" t="s">
        <v>0</v>
      </c>
      <c r="C5" s="19" t="s">
        <v>12</v>
      </c>
      <c r="D5" s="19" t="s">
        <v>13</v>
      </c>
      <c r="E5" s="20" t="s">
        <v>14</v>
      </c>
      <c r="F5" s="9"/>
      <c r="G5" s="18" t="s">
        <v>0</v>
      </c>
      <c r="H5" s="19" t="s">
        <v>12</v>
      </c>
      <c r="I5" s="19" t="s">
        <v>13</v>
      </c>
      <c r="J5" s="20" t="s">
        <v>14</v>
      </c>
    </row>
    <row r="6" spans="1:10" ht="26.25" x14ac:dyDescent="0.25">
      <c r="A6" s="3"/>
      <c r="B6" s="21" t="s">
        <v>24</v>
      </c>
      <c r="C6" s="43">
        <v>442.52818509091867</v>
      </c>
      <c r="D6" s="43">
        <v>619.53945912728523</v>
      </c>
      <c r="E6" s="44">
        <v>177.01127403636656</v>
      </c>
      <c r="F6" s="9"/>
      <c r="G6" s="21" t="s">
        <v>24</v>
      </c>
      <c r="H6" s="43">
        <v>23.857843011776563</v>
      </c>
      <c r="I6" s="43">
        <v>134.18275738728576</v>
      </c>
      <c r="J6" s="44">
        <v>110.32491437550919</v>
      </c>
    </row>
    <row r="7" spans="1:10" ht="15.75" x14ac:dyDescent="0.25">
      <c r="A7" s="3"/>
      <c r="B7" s="10" t="s">
        <v>1</v>
      </c>
      <c r="C7" s="43">
        <v>547.08263036409153</v>
      </c>
      <c r="D7" s="43">
        <v>656.4991564369102</v>
      </c>
      <c r="E7" s="44">
        <v>109.41652607281867</v>
      </c>
      <c r="F7" s="9"/>
      <c r="G7" s="13" t="s">
        <v>1</v>
      </c>
      <c r="H7" s="43">
        <v>33.038338235554157</v>
      </c>
      <c r="I7" s="43">
        <v>185.81626686671436</v>
      </c>
      <c r="J7" s="44">
        <v>152.77792863116022</v>
      </c>
    </row>
    <row r="8" spans="1:10" ht="15.75" x14ac:dyDescent="0.25">
      <c r="A8" s="3"/>
      <c r="B8" s="10" t="s">
        <v>2</v>
      </c>
      <c r="C8" s="43">
        <v>699.7500836686886</v>
      </c>
      <c r="D8" s="43">
        <v>699.7500836686886</v>
      </c>
      <c r="E8" s="44">
        <v>0</v>
      </c>
      <c r="F8" s="9"/>
      <c r="G8" s="13" t="s">
        <v>2</v>
      </c>
      <c r="H8" s="43">
        <v>34.544769141802824</v>
      </c>
      <c r="I8" s="43">
        <v>194.28882881265793</v>
      </c>
      <c r="J8" s="44">
        <v>159.74405967085511</v>
      </c>
    </row>
    <row r="9" spans="1:10" ht="15.75" x14ac:dyDescent="0.25">
      <c r="A9" s="3"/>
      <c r="B9" s="10" t="s">
        <v>3</v>
      </c>
      <c r="C9" s="43">
        <v>381.9931601570006</v>
      </c>
      <c r="D9" s="43">
        <v>381.9931601570006</v>
      </c>
      <c r="E9" s="44">
        <v>0</v>
      </c>
      <c r="F9" s="9"/>
      <c r="G9" s="13" t="s">
        <v>3</v>
      </c>
      <c r="H9" s="43">
        <v>28.2122576781695</v>
      </c>
      <c r="I9" s="43">
        <v>158.67312587767401</v>
      </c>
      <c r="J9" s="44">
        <v>130.46086819950452</v>
      </c>
    </row>
    <row r="10" spans="1:10" ht="15.75" x14ac:dyDescent="0.25">
      <c r="A10" s="3"/>
      <c r="B10" s="10" t="s">
        <v>4</v>
      </c>
      <c r="C10" s="43">
        <v>417.10207094218094</v>
      </c>
      <c r="D10" s="43">
        <v>417.10207094218094</v>
      </c>
      <c r="E10" s="44">
        <v>0</v>
      </c>
      <c r="F10" s="9"/>
      <c r="G10" s="13" t="s">
        <v>4</v>
      </c>
      <c r="H10" s="43">
        <v>26.173319373328663</v>
      </c>
      <c r="I10" s="43">
        <v>147.20560286014666</v>
      </c>
      <c r="J10" s="44">
        <v>121.032283486818</v>
      </c>
    </row>
    <row r="11" spans="1:10" ht="26.25" x14ac:dyDescent="0.25">
      <c r="A11" s="3"/>
      <c r="B11" s="21" t="s">
        <v>23</v>
      </c>
      <c r="C11" s="43">
        <v>1157.5473507370589</v>
      </c>
      <c r="D11" s="43">
        <v>1736.3210261055829</v>
      </c>
      <c r="E11" s="44">
        <v>578.77367536852398</v>
      </c>
      <c r="F11" s="9"/>
      <c r="G11" s="21" t="s">
        <v>23</v>
      </c>
      <c r="H11" s="43">
        <v>43.867001840340102</v>
      </c>
      <c r="I11" s="43">
        <v>246.71950697070415</v>
      </c>
      <c r="J11" s="44">
        <v>202.85250513036405</v>
      </c>
    </row>
    <row r="12" spans="1:10" ht="15.75" x14ac:dyDescent="0.25">
      <c r="A12" s="3"/>
      <c r="B12" s="10" t="s">
        <v>5</v>
      </c>
      <c r="C12" s="43">
        <v>595.76351843658449</v>
      </c>
      <c r="D12" s="43">
        <v>774.49257396756184</v>
      </c>
      <c r="E12" s="44">
        <v>178.72905553097735</v>
      </c>
      <c r="F12" s="9"/>
      <c r="G12" s="13" t="s">
        <v>5</v>
      </c>
      <c r="H12" s="43">
        <v>26.35836986147876</v>
      </c>
      <c r="I12" s="43">
        <v>148.24637526960493</v>
      </c>
      <c r="J12" s="44">
        <v>121.88800540812616</v>
      </c>
    </row>
    <row r="13" spans="1:10" ht="15.75" x14ac:dyDescent="0.25">
      <c r="A13" s="3"/>
      <c r="B13" s="10" t="s">
        <v>6</v>
      </c>
      <c r="C13" s="43">
        <v>539.5240900488825</v>
      </c>
      <c r="D13" s="43">
        <v>593.4764990537733</v>
      </c>
      <c r="E13" s="44">
        <v>53.952409004890796</v>
      </c>
      <c r="F13" s="9"/>
      <c r="G13" s="13" t="s">
        <v>6</v>
      </c>
      <c r="H13" s="43">
        <v>24.629512781581447</v>
      </c>
      <c r="I13" s="43">
        <v>138.5228302703926</v>
      </c>
      <c r="J13" s="44">
        <v>113.89331748881116</v>
      </c>
    </row>
    <row r="14" spans="1:10" ht="15.75" x14ac:dyDescent="0.25">
      <c r="A14" s="3"/>
      <c r="B14" s="10" t="s">
        <v>7</v>
      </c>
      <c r="C14" s="43">
        <v>361.78207094827212</v>
      </c>
      <c r="D14" s="43">
        <v>361.78207094827212</v>
      </c>
      <c r="E14" s="44">
        <v>0</v>
      </c>
      <c r="F14" s="9"/>
      <c r="G14" s="13" t="s">
        <v>7</v>
      </c>
      <c r="H14" s="43">
        <v>21.408908621905333</v>
      </c>
      <c r="I14" s="43">
        <v>120.40930901094811</v>
      </c>
      <c r="J14" s="44">
        <v>99.000400389042795</v>
      </c>
    </row>
    <row r="15" spans="1:10" ht="15.75" x14ac:dyDescent="0.25">
      <c r="A15" s="3"/>
      <c r="B15" s="14" t="s">
        <v>8</v>
      </c>
      <c r="C15" s="45">
        <v>282.03533521229201</v>
      </c>
      <c r="D15" s="45">
        <v>282.03533521229201</v>
      </c>
      <c r="E15" s="46">
        <v>0</v>
      </c>
      <c r="F15" s="9"/>
      <c r="G15" s="17" t="s">
        <v>8</v>
      </c>
      <c r="H15" s="45">
        <v>16.745812774810346</v>
      </c>
      <c r="I15" s="45">
        <v>94.182836717725792</v>
      </c>
      <c r="J15" s="46">
        <v>77.437023942915431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E2FE-0290-4019-A755-F44EACF7F25F}">
  <dimension ref="B1:P126"/>
  <sheetViews>
    <sheetView zoomScaleNormal="100" workbookViewId="0"/>
  </sheetViews>
  <sheetFormatPr defaultColWidth="11" defaultRowHeight="15.75" x14ac:dyDescent="0.25"/>
  <cols>
    <col min="1" max="1" width="4.75" style="3" customWidth="1"/>
    <col min="2" max="2" width="20.5" style="3" customWidth="1"/>
    <col min="3" max="3" width="13.375" style="3" customWidth="1"/>
    <col min="4" max="4" width="19.625" style="3" customWidth="1"/>
    <col min="5" max="5" width="20.875" style="3" customWidth="1"/>
    <col min="6" max="6" width="4.75" style="3" customWidth="1"/>
    <col min="7" max="7" width="20" style="3" customWidth="1"/>
    <col min="8" max="8" width="13.375" style="3" customWidth="1"/>
    <col min="9" max="9" width="20" style="3" customWidth="1"/>
    <col min="10" max="10" width="20.875" style="3" customWidth="1"/>
    <col min="11" max="11" width="10.625" style="3" customWidth="1"/>
    <col min="12" max="12" width="13.625" style="3" customWidth="1"/>
    <col min="13" max="13" width="15.875" style="3" customWidth="1"/>
    <col min="14" max="15" width="20.875" style="5" customWidth="1"/>
    <col min="16" max="16" width="16.625" style="5" customWidth="1"/>
    <col min="17" max="17" width="12.625" style="3" customWidth="1"/>
    <col min="18" max="16384" width="11" style="3"/>
  </cols>
  <sheetData>
    <row r="1" spans="2:8" s="5" customFormat="1" ht="18" x14ac:dyDescent="0.2">
      <c r="B1" s="26" t="s">
        <v>16</v>
      </c>
    </row>
    <row r="2" spans="2:8" s="5" customFormat="1" ht="18" x14ac:dyDescent="0.2">
      <c r="B2" s="26"/>
    </row>
    <row r="3" spans="2:8" s="5" customFormat="1" x14ac:dyDescent="0.2">
      <c r="B3" s="6" t="s">
        <v>41</v>
      </c>
      <c r="G3" s="6" t="s">
        <v>42</v>
      </c>
    </row>
    <row r="4" spans="2:8" s="5" customFormat="1" x14ac:dyDescent="0.25">
      <c r="B4" s="7"/>
      <c r="G4" s="7"/>
    </row>
    <row r="5" spans="2:8" s="5" customFormat="1" x14ac:dyDescent="0.2">
      <c r="B5" s="18" t="s">
        <v>0</v>
      </c>
      <c r="C5" s="20" t="s">
        <v>15</v>
      </c>
      <c r="G5" s="24" t="s">
        <v>40</v>
      </c>
      <c r="H5" s="25" t="s">
        <v>15</v>
      </c>
    </row>
    <row r="6" spans="2:8" s="5" customFormat="1" ht="25.5" x14ac:dyDescent="0.2">
      <c r="B6" s="21" t="s">
        <v>24</v>
      </c>
      <c r="C6" s="47"/>
      <c r="G6" s="23" t="s">
        <v>25</v>
      </c>
      <c r="H6" s="47">
        <v>1</v>
      </c>
    </row>
    <row r="7" spans="2:8" s="5" customFormat="1" x14ac:dyDescent="0.2">
      <c r="B7" s="10" t="s">
        <v>1</v>
      </c>
      <c r="C7" s="47"/>
    </row>
    <row r="8" spans="2:8" s="5" customFormat="1" x14ac:dyDescent="0.2">
      <c r="B8" s="10" t="s">
        <v>2</v>
      </c>
      <c r="C8" s="47"/>
    </row>
    <row r="9" spans="2:8" s="5" customFormat="1" x14ac:dyDescent="0.2">
      <c r="B9" s="10" t="s">
        <v>3</v>
      </c>
      <c r="C9" s="47"/>
    </row>
    <row r="10" spans="2:8" s="5" customFormat="1" x14ac:dyDescent="0.2">
      <c r="B10" s="10" t="s">
        <v>4</v>
      </c>
      <c r="C10" s="47"/>
    </row>
    <row r="11" spans="2:8" s="5" customFormat="1" ht="25.5" x14ac:dyDescent="0.2">
      <c r="B11" s="21" t="s">
        <v>23</v>
      </c>
      <c r="C11" s="47"/>
    </row>
    <row r="12" spans="2:8" s="5" customFormat="1" x14ac:dyDescent="0.2">
      <c r="B12" s="10" t="s">
        <v>5</v>
      </c>
      <c r="C12" s="47"/>
    </row>
    <row r="13" spans="2:8" s="5" customFormat="1" x14ac:dyDescent="0.2">
      <c r="B13" s="10" t="s">
        <v>6</v>
      </c>
      <c r="C13" s="47"/>
    </row>
    <row r="14" spans="2:8" s="5" customFormat="1" x14ac:dyDescent="0.2">
      <c r="B14" s="10" t="s">
        <v>7</v>
      </c>
      <c r="C14" s="47"/>
    </row>
    <row r="15" spans="2:8" s="5" customFormat="1" x14ac:dyDescent="0.2">
      <c r="B15" s="14" t="s">
        <v>8</v>
      </c>
      <c r="C15" s="48"/>
    </row>
    <row r="16" spans="2:8" s="5" customFormat="1" x14ac:dyDescent="0.2"/>
    <row r="17" spans="2:10" s="5" customFormat="1" ht="18" x14ac:dyDescent="0.2">
      <c r="B17" s="26" t="s">
        <v>30</v>
      </c>
    </row>
    <row r="18" spans="2:10" s="5" customFormat="1" x14ac:dyDescent="0.25">
      <c r="H18" s="3"/>
      <c r="I18" s="3"/>
      <c r="J18" s="3"/>
    </row>
    <row r="19" spans="2:10" s="5" customFormat="1" x14ac:dyDescent="0.25">
      <c r="B19" s="4" t="s">
        <v>29</v>
      </c>
      <c r="C19" s="3"/>
      <c r="D19" s="3"/>
      <c r="E19" s="3"/>
      <c r="F19" s="3"/>
      <c r="G19" s="4" t="s">
        <v>28</v>
      </c>
      <c r="H19" s="3"/>
      <c r="I19" s="3"/>
      <c r="J19" s="3"/>
    </row>
    <row r="20" spans="2:10" s="5" customFormat="1" x14ac:dyDescent="0.25">
      <c r="B20" s="7"/>
      <c r="C20" s="8"/>
      <c r="D20" s="3"/>
      <c r="E20" s="3"/>
      <c r="F20" s="3"/>
      <c r="G20" s="7"/>
      <c r="H20" s="3"/>
      <c r="I20" s="3"/>
      <c r="J20" s="3"/>
    </row>
    <row r="21" spans="2:10" s="5" customFormat="1" ht="25.5" x14ac:dyDescent="0.25">
      <c r="B21" s="18" t="s">
        <v>0</v>
      </c>
      <c r="C21" s="19" t="s">
        <v>12</v>
      </c>
      <c r="D21" s="19" t="s">
        <v>13</v>
      </c>
      <c r="E21" s="20" t="s">
        <v>14</v>
      </c>
      <c r="F21" s="9"/>
      <c r="G21" s="18" t="s">
        <v>0</v>
      </c>
      <c r="H21" s="19" t="s">
        <v>12</v>
      </c>
      <c r="I21" s="19" t="s">
        <v>13</v>
      </c>
      <c r="J21" s="20" t="s">
        <v>14</v>
      </c>
    </row>
    <row r="22" spans="2:10" s="5" customFormat="1" ht="26.25" x14ac:dyDescent="0.25">
      <c r="B22" s="21" t="s">
        <v>24</v>
      </c>
      <c r="C22" s="49"/>
      <c r="D22" s="49"/>
      <c r="E22" s="50"/>
      <c r="F22" s="9"/>
      <c r="G22" s="21" t="s">
        <v>24</v>
      </c>
      <c r="H22" s="49"/>
      <c r="I22" s="49"/>
      <c r="J22" s="50"/>
    </row>
    <row r="23" spans="2:10" s="5" customFormat="1" x14ac:dyDescent="0.25">
      <c r="B23" s="10" t="s">
        <v>1</v>
      </c>
      <c r="C23" s="49"/>
      <c r="D23" s="49"/>
      <c r="E23" s="50"/>
      <c r="F23" s="9"/>
      <c r="G23" s="13" t="s">
        <v>1</v>
      </c>
      <c r="H23" s="49"/>
      <c r="I23" s="49"/>
      <c r="J23" s="50"/>
    </row>
    <row r="24" spans="2:10" s="5" customFormat="1" x14ac:dyDescent="0.25">
      <c r="B24" s="10" t="s">
        <v>2</v>
      </c>
      <c r="C24" s="49"/>
      <c r="D24" s="49"/>
      <c r="E24" s="50"/>
      <c r="F24" s="9"/>
      <c r="G24" s="13" t="s">
        <v>2</v>
      </c>
      <c r="H24" s="49"/>
      <c r="I24" s="49"/>
      <c r="J24" s="50"/>
    </row>
    <row r="25" spans="2:10" s="5" customFormat="1" x14ac:dyDescent="0.25">
      <c r="B25" s="10" t="s">
        <v>3</v>
      </c>
      <c r="C25" s="49"/>
      <c r="D25" s="49"/>
      <c r="E25" s="50"/>
      <c r="F25" s="9"/>
      <c r="G25" s="13" t="s">
        <v>3</v>
      </c>
      <c r="H25" s="49"/>
      <c r="I25" s="49"/>
      <c r="J25" s="50"/>
    </row>
    <row r="26" spans="2:10" s="5" customFormat="1" x14ac:dyDescent="0.25">
      <c r="B26" s="10" t="s">
        <v>4</v>
      </c>
      <c r="C26" s="49"/>
      <c r="D26" s="49"/>
      <c r="E26" s="50"/>
      <c r="F26" s="9"/>
      <c r="G26" s="13" t="s">
        <v>4</v>
      </c>
      <c r="H26" s="49"/>
      <c r="I26" s="49"/>
      <c r="J26" s="50"/>
    </row>
    <row r="27" spans="2:10" s="5" customFormat="1" ht="26.25" x14ac:dyDescent="0.25">
      <c r="B27" s="21" t="s">
        <v>23</v>
      </c>
      <c r="C27" s="49"/>
      <c r="D27" s="49"/>
      <c r="E27" s="50"/>
      <c r="F27" s="9"/>
      <c r="G27" s="21" t="s">
        <v>23</v>
      </c>
      <c r="H27" s="49"/>
      <c r="I27" s="49"/>
      <c r="J27" s="50"/>
    </row>
    <row r="28" spans="2:10" s="5" customFormat="1" x14ac:dyDescent="0.25">
      <c r="B28" s="10" t="s">
        <v>5</v>
      </c>
      <c r="C28" s="49"/>
      <c r="D28" s="49"/>
      <c r="E28" s="50"/>
      <c r="F28" s="9"/>
      <c r="G28" s="13" t="s">
        <v>5</v>
      </c>
      <c r="H28" s="49"/>
      <c r="I28" s="49"/>
      <c r="J28" s="50"/>
    </row>
    <row r="29" spans="2:10" s="5" customFormat="1" x14ac:dyDescent="0.25">
      <c r="B29" s="10" t="s">
        <v>6</v>
      </c>
      <c r="C29" s="49"/>
      <c r="D29" s="49"/>
      <c r="E29" s="50"/>
      <c r="F29" s="9"/>
      <c r="G29" s="13" t="s">
        <v>6</v>
      </c>
      <c r="H29" s="49"/>
      <c r="I29" s="49"/>
      <c r="J29" s="50"/>
    </row>
    <row r="30" spans="2:10" s="5" customFormat="1" x14ac:dyDescent="0.25">
      <c r="B30" s="10" t="s">
        <v>7</v>
      </c>
      <c r="C30" s="49"/>
      <c r="D30" s="49"/>
      <c r="E30" s="50"/>
      <c r="F30" s="9"/>
      <c r="G30" s="13" t="s">
        <v>7</v>
      </c>
      <c r="H30" s="49"/>
      <c r="I30" s="49"/>
      <c r="J30" s="50"/>
    </row>
    <row r="31" spans="2:10" s="5" customFormat="1" x14ac:dyDescent="0.25">
      <c r="B31" s="14" t="s">
        <v>8</v>
      </c>
      <c r="C31" s="51"/>
      <c r="D31" s="51"/>
      <c r="E31" s="52"/>
      <c r="F31" s="9"/>
      <c r="G31" s="17" t="s">
        <v>8</v>
      </c>
      <c r="H31" s="51"/>
      <c r="I31" s="51"/>
      <c r="J31" s="52"/>
    </row>
    <row r="32" spans="2:10" s="5" customFormat="1" x14ac:dyDescent="0.2"/>
    <row r="33" spans="2:16" s="5" customFormat="1" ht="18" x14ac:dyDescent="0.25">
      <c r="B33" s="2" t="s">
        <v>32</v>
      </c>
    </row>
    <row r="34" spans="2:16" s="5" customFormat="1" x14ac:dyDescent="0.2"/>
    <row r="35" spans="2:16" s="5" customFormat="1" x14ac:dyDescent="0.25">
      <c r="B35" s="4" t="s">
        <v>33</v>
      </c>
      <c r="G35" s="4" t="s">
        <v>34</v>
      </c>
    </row>
    <row r="36" spans="2:16" s="5" customFormat="1" x14ac:dyDescent="0.25">
      <c r="B36" s="7"/>
      <c r="G36" s="7"/>
    </row>
    <row r="37" spans="2:16" s="5" customFormat="1" ht="25.5" x14ac:dyDescent="0.2">
      <c r="B37" s="18" t="s">
        <v>0</v>
      </c>
      <c r="C37" s="19" t="s">
        <v>12</v>
      </c>
      <c r="D37" s="19" t="s">
        <v>13</v>
      </c>
      <c r="E37" s="20" t="s">
        <v>14</v>
      </c>
      <c r="G37" s="18" t="s">
        <v>0</v>
      </c>
      <c r="H37" s="19" t="s">
        <v>12</v>
      </c>
      <c r="I37" s="19" t="s">
        <v>13</v>
      </c>
      <c r="J37" s="20" t="s">
        <v>14</v>
      </c>
    </row>
    <row r="38" spans="2:16" s="5" customFormat="1" ht="25.5" x14ac:dyDescent="0.2">
      <c r="B38" s="21" t="s">
        <v>24</v>
      </c>
      <c r="C38" s="49"/>
      <c r="D38" s="49"/>
      <c r="E38" s="50"/>
      <c r="G38" s="21" t="s">
        <v>24</v>
      </c>
      <c r="H38" s="49"/>
      <c r="I38" s="49"/>
      <c r="J38" s="50"/>
    </row>
    <row r="39" spans="2:16" s="5" customFormat="1" x14ac:dyDescent="0.2">
      <c r="B39" s="10" t="s">
        <v>1</v>
      </c>
      <c r="C39" s="49"/>
      <c r="D39" s="49"/>
      <c r="E39" s="50"/>
      <c r="G39" s="10" t="s">
        <v>1</v>
      </c>
      <c r="H39" s="49"/>
      <c r="I39" s="49"/>
      <c r="J39" s="50"/>
    </row>
    <row r="40" spans="2:16" s="5" customFormat="1" x14ac:dyDescent="0.2">
      <c r="B40" s="10" t="s">
        <v>2</v>
      </c>
      <c r="C40" s="49"/>
      <c r="D40" s="49"/>
      <c r="E40" s="50"/>
      <c r="G40" s="10" t="s">
        <v>2</v>
      </c>
      <c r="H40" s="49"/>
      <c r="I40" s="49"/>
      <c r="J40" s="50"/>
    </row>
    <row r="41" spans="2:16" x14ac:dyDescent="0.25">
      <c r="B41" s="10" t="s">
        <v>3</v>
      </c>
      <c r="C41" s="49"/>
      <c r="D41" s="49"/>
      <c r="E41" s="50"/>
      <c r="G41" s="10" t="s">
        <v>3</v>
      </c>
      <c r="H41" s="49"/>
      <c r="I41" s="49"/>
      <c r="J41" s="50"/>
      <c r="N41" s="3"/>
      <c r="O41" s="3"/>
      <c r="P41" s="3"/>
    </row>
    <row r="42" spans="2:16" x14ac:dyDescent="0.25">
      <c r="B42" s="10" t="s">
        <v>4</v>
      </c>
      <c r="C42" s="49"/>
      <c r="D42" s="49"/>
      <c r="E42" s="50"/>
      <c r="G42" s="10" t="s">
        <v>4</v>
      </c>
      <c r="H42" s="49"/>
      <c r="I42" s="49"/>
      <c r="J42" s="50"/>
      <c r="N42" s="3"/>
      <c r="O42" s="3"/>
      <c r="P42" s="3"/>
    </row>
    <row r="43" spans="2:16" ht="26.25" x14ac:dyDescent="0.25">
      <c r="B43" s="21" t="s">
        <v>23</v>
      </c>
      <c r="C43" s="49"/>
      <c r="D43" s="49"/>
      <c r="E43" s="50"/>
      <c r="G43" s="21" t="s">
        <v>23</v>
      </c>
      <c r="H43" s="49"/>
      <c r="I43" s="49"/>
      <c r="J43" s="50"/>
      <c r="N43" s="3"/>
      <c r="O43" s="3"/>
      <c r="P43" s="3"/>
    </row>
    <row r="44" spans="2:16" x14ac:dyDescent="0.25">
      <c r="B44" s="10" t="s">
        <v>5</v>
      </c>
      <c r="C44" s="49"/>
      <c r="D44" s="49"/>
      <c r="E44" s="50"/>
      <c r="G44" s="10" t="s">
        <v>5</v>
      </c>
      <c r="H44" s="49"/>
      <c r="I44" s="49"/>
      <c r="J44" s="50"/>
      <c r="N44" s="3"/>
      <c r="O44" s="3"/>
      <c r="P44" s="3"/>
    </row>
    <row r="45" spans="2:16" x14ac:dyDescent="0.25">
      <c r="B45" s="10" t="s">
        <v>6</v>
      </c>
      <c r="C45" s="49"/>
      <c r="D45" s="49"/>
      <c r="E45" s="50"/>
      <c r="G45" s="10" t="s">
        <v>6</v>
      </c>
      <c r="H45" s="49"/>
      <c r="I45" s="49"/>
      <c r="J45" s="50"/>
      <c r="N45" s="3"/>
      <c r="O45" s="3"/>
      <c r="P45" s="3"/>
    </row>
    <row r="46" spans="2:16" ht="15.95" customHeight="1" x14ac:dyDescent="0.25">
      <c r="B46" s="10" t="s">
        <v>7</v>
      </c>
      <c r="C46" s="49"/>
      <c r="D46" s="49"/>
      <c r="E46" s="50"/>
      <c r="G46" s="10" t="s">
        <v>7</v>
      </c>
      <c r="H46" s="49"/>
      <c r="I46" s="49"/>
      <c r="J46" s="50"/>
      <c r="N46" s="3"/>
      <c r="O46" s="3"/>
      <c r="P46" s="3"/>
    </row>
    <row r="47" spans="2:16" x14ac:dyDescent="0.25">
      <c r="B47" s="14" t="s">
        <v>8</v>
      </c>
      <c r="C47" s="51"/>
      <c r="D47" s="51"/>
      <c r="E47" s="52"/>
      <c r="G47" s="14" t="s">
        <v>8</v>
      </c>
      <c r="H47" s="51"/>
      <c r="I47" s="51"/>
      <c r="J47" s="52"/>
      <c r="N47" s="3"/>
      <c r="O47" s="3"/>
      <c r="P47" s="3"/>
    </row>
    <row r="48" spans="2:16" x14ac:dyDescent="0.25">
      <c r="B48" s="14" t="s">
        <v>17</v>
      </c>
      <c r="C48" s="51"/>
      <c r="D48" s="51"/>
      <c r="E48" s="52"/>
      <c r="G48" s="14" t="s">
        <v>17</v>
      </c>
      <c r="H48" s="51"/>
      <c r="I48" s="51"/>
      <c r="J48" s="52"/>
      <c r="N48" s="3"/>
      <c r="O48" s="3"/>
      <c r="P48" s="3"/>
    </row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5" customFormat="1" x14ac:dyDescent="0.2"/>
    <row r="60" s="5" customFormat="1" x14ac:dyDescent="0.2"/>
    <row r="61" s="5" customFormat="1" x14ac:dyDescent="0.2"/>
    <row r="62" s="5" customFormat="1" x14ac:dyDescent="0.2"/>
    <row r="63" s="3" customFormat="1" x14ac:dyDescent="0.25"/>
    <row r="64" s="5" customFormat="1" x14ac:dyDescent="0.2"/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3" customFormat="1" x14ac:dyDescent="0.25"/>
    <row r="72" s="3" customFormat="1" x14ac:dyDescent="0.25"/>
    <row r="73" s="3" customFormat="1" x14ac:dyDescent="0.25"/>
    <row r="74" s="5" customFormat="1" x14ac:dyDescent="0.2"/>
    <row r="75" s="3" customFormat="1" x14ac:dyDescent="0.25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pans="2:16" s="5" customFormat="1" x14ac:dyDescent="0.2"/>
    <row r="82" spans="2:16" s="5" customFormat="1" x14ac:dyDescent="0.2"/>
    <row r="83" spans="2:16" s="5" customFormat="1" x14ac:dyDescent="0.2"/>
    <row r="84" spans="2:16" s="5" customFormat="1" x14ac:dyDescent="0.2"/>
    <row r="85" spans="2:16" s="5" customFormat="1" x14ac:dyDescent="0.2"/>
    <row r="86" spans="2:16" s="5" customFormat="1" x14ac:dyDescent="0.2"/>
    <row r="87" spans="2:16" s="5" customFormat="1" x14ac:dyDescent="0.25">
      <c r="B87" s="3"/>
      <c r="C87" s="3"/>
      <c r="D87" s="3"/>
      <c r="E87" s="3"/>
      <c r="G87" s="3"/>
      <c r="H87" s="3"/>
      <c r="I87" s="3"/>
      <c r="J87" s="3"/>
    </row>
    <row r="88" spans="2:16" x14ac:dyDescent="0.25">
      <c r="B88" s="5"/>
      <c r="C88" s="5"/>
      <c r="D88" s="5"/>
      <c r="E88" s="5"/>
      <c r="G88" s="5"/>
      <c r="H88" s="5"/>
      <c r="I88" s="5"/>
      <c r="J88" s="5"/>
      <c r="N88" s="3"/>
      <c r="O88" s="3"/>
      <c r="P88" s="3"/>
    </row>
    <row r="89" spans="2:16" s="5" customFormat="1" x14ac:dyDescent="0.2"/>
    <row r="90" spans="2:16" s="5" customFormat="1" x14ac:dyDescent="0.2"/>
    <row r="91" spans="2:16" s="5" customFormat="1" x14ac:dyDescent="0.2"/>
    <row r="92" spans="2:16" s="5" customFormat="1" x14ac:dyDescent="0.2"/>
    <row r="93" spans="2:16" s="5" customFormat="1" x14ac:dyDescent="0.2"/>
    <row r="94" spans="2:16" s="5" customFormat="1" x14ac:dyDescent="0.2"/>
    <row r="95" spans="2:16" s="5" customFormat="1" x14ac:dyDescent="0.25">
      <c r="B95" s="3"/>
      <c r="C95" s="3"/>
      <c r="D95" s="3"/>
      <c r="E95" s="3"/>
      <c r="G95" s="3"/>
      <c r="H95" s="3"/>
      <c r="I95" s="3"/>
      <c r="J95" s="3"/>
    </row>
    <row r="96" spans="2:16" x14ac:dyDescent="0.25">
      <c r="N96" s="3"/>
      <c r="O96" s="3"/>
      <c r="P96" s="3"/>
    </row>
    <row r="97" spans="2:16" x14ac:dyDescent="0.25">
      <c r="B97" s="5"/>
      <c r="C97" s="5"/>
      <c r="D97" s="5"/>
      <c r="E97" s="5"/>
      <c r="G97" s="5"/>
      <c r="H97" s="5"/>
      <c r="I97" s="5"/>
      <c r="J97" s="5"/>
      <c r="N97" s="3"/>
      <c r="O97" s="3"/>
      <c r="P97" s="3"/>
    </row>
    <row r="98" spans="2:16" s="5" customFormat="1" x14ac:dyDescent="0.25">
      <c r="B98" s="3"/>
      <c r="C98" s="3"/>
      <c r="D98" s="3"/>
      <c r="E98" s="3"/>
      <c r="G98" s="3"/>
      <c r="H98" s="3"/>
      <c r="I98" s="3"/>
      <c r="J98" s="3"/>
    </row>
    <row r="99" spans="2:16" x14ac:dyDescent="0.25">
      <c r="B99" s="5"/>
      <c r="C99" s="5"/>
      <c r="D99" s="5"/>
      <c r="E99" s="5"/>
      <c r="G99" s="5"/>
      <c r="H99" s="5"/>
      <c r="I99" s="5"/>
      <c r="J99" s="5"/>
      <c r="N99" s="3"/>
      <c r="O99" s="3"/>
      <c r="P99" s="3"/>
    </row>
    <row r="100" spans="2:16" s="5" customFormat="1" x14ac:dyDescent="0.2"/>
    <row r="101" spans="2:16" s="5" customFormat="1" x14ac:dyDescent="0.2"/>
    <row r="102" spans="2:16" s="5" customFormat="1" x14ac:dyDescent="0.2"/>
    <row r="103" spans="2:16" s="5" customFormat="1" x14ac:dyDescent="0.2"/>
    <row r="104" spans="2:16" s="5" customFormat="1" x14ac:dyDescent="0.2"/>
    <row r="105" spans="2:16" s="5" customFormat="1" x14ac:dyDescent="0.2"/>
    <row r="106" spans="2:16" s="5" customFormat="1" x14ac:dyDescent="0.2"/>
    <row r="107" spans="2:16" s="5" customFormat="1" x14ac:dyDescent="0.2"/>
    <row r="108" spans="2:16" s="5" customFormat="1" x14ac:dyDescent="0.2"/>
    <row r="109" spans="2:16" s="5" customFormat="1" x14ac:dyDescent="0.2"/>
    <row r="110" spans="2:16" s="5" customFormat="1" x14ac:dyDescent="0.2"/>
    <row r="111" spans="2:16" s="5" customFormat="1" x14ac:dyDescent="0.25">
      <c r="B111" s="3"/>
      <c r="C111" s="3"/>
      <c r="D111" s="3"/>
      <c r="E111" s="3"/>
      <c r="G111" s="3"/>
      <c r="H111" s="3"/>
      <c r="I111" s="3"/>
      <c r="J111" s="3"/>
    </row>
    <row r="112" spans="2:16" x14ac:dyDescent="0.25">
      <c r="B112" s="5"/>
      <c r="C112" s="5"/>
      <c r="D112" s="5"/>
      <c r="E112" s="5"/>
      <c r="G112" s="5"/>
      <c r="H112" s="5"/>
      <c r="I112" s="5"/>
      <c r="J112" s="5"/>
      <c r="N112" s="3"/>
      <c r="O112" s="3"/>
      <c r="P112" s="3"/>
    </row>
    <row r="113" spans="2:16" s="5" customFormat="1" x14ac:dyDescent="0.2"/>
    <row r="114" spans="2:16" s="5" customFormat="1" x14ac:dyDescent="0.2"/>
    <row r="115" spans="2:16" s="5" customFormat="1" x14ac:dyDescent="0.2"/>
    <row r="116" spans="2:16" s="5" customFormat="1" x14ac:dyDescent="0.2"/>
    <row r="117" spans="2:16" s="5" customFormat="1" x14ac:dyDescent="0.2"/>
    <row r="118" spans="2:16" s="5" customFormat="1" x14ac:dyDescent="0.2"/>
    <row r="119" spans="2:16" s="5" customFormat="1" x14ac:dyDescent="0.25">
      <c r="B119" s="3"/>
      <c r="C119" s="3"/>
      <c r="D119" s="3"/>
      <c r="E119" s="3"/>
      <c r="G119" s="3"/>
      <c r="H119" s="3"/>
      <c r="I119" s="3"/>
      <c r="J119" s="3"/>
    </row>
    <row r="120" spans="2:16" x14ac:dyDescent="0.25">
      <c r="N120" s="3"/>
      <c r="O120" s="3"/>
      <c r="P120" s="3"/>
    </row>
    <row r="121" spans="2:16" x14ac:dyDescent="0.25">
      <c r="N121" s="3"/>
      <c r="O121" s="3"/>
      <c r="P121" s="3"/>
    </row>
    <row r="122" spans="2:16" x14ac:dyDescent="0.25">
      <c r="N122" s="3"/>
      <c r="O122" s="3"/>
      <c r="P122" s="3"/>
    </row>
    <row r="123" spans="2:16" x14ac:dyDescent="0.25">
      <c r="N123" s="3"/>
      <c r="O123" s="3"/>
      <c r="P123" s="3"/>
    </row>
    <row r="124" spans="2:16" x14ac:dyDescent="0.25">
      <c r="N124" s="3"/>
      <c r="O124" s="3"/>
      <c r="P124" s="3"/>
    </row>
    <row r="125" spans="2:16" x14ac:dyDescent="0.25">
      <c r="N125" s="3"/>
      <c r="O125" s="3"/>
      <c r="P125" s="3"/>
    </row>
    <row r="126" spans="2:16" x14ac:dyDescent="0.25">
      <c r="N126" s="3"/>
      <c r="O126" s="3"/>
      <c r="P126" s="3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17261-7FB1-463C-A239-5F247A1A3FEB}">
  <dimension ref="A1:J34"/>
  <sheetViews>
    <sheetView workbookViewId="0"/>
  </sheetViews>
  <sheetFormatPr defaultRowHeight="14.25" x14ac:dyDescent="0.2"/>
  <cols>
    <col min="1" max="1" width="4.75" customWidth="1"/>
    <col min="2" max="2" width="20.5" customWidth="1"/>
    <col min="3" max="3" width="13.375" customWidth="1"/>
    <col min="4" max="4" width="19.625" customWidth="1"/>
    <col min="5" max="5" width="20.875" customWidth="1"/>
    <col min="6" max="6" width="4.75" customWidth="1"/>
    <col min="7" max="7" width="26.625" customWidth="1"/>
    <col min="8" max="8" width="14.625" customWidth="1"/>
    <col min="9" max="9" width="16.125" customWidth="1"/>
    <col min="10" max="10" width="20.875" customWidth="1"/>
  </cols>
  <sheetData>
    <row r="1" spans="1:10" ht="18" x14ac:dyDescent="0.25">
      <c r="A1" s="3"/>
      <c r="B1" s="2" t="s">
        <v>44</v>
      </c>
      <c r="C1" s="3"/>
      <c r="D1" s="3"/>
      <c r="E1" s="3"/>
      <c r="F1" s="3"/>
      <c r="G1" s="3"/>
      <c r="H1" s="3"/>
      <c r="I1" s="3"/>
      <c r="J1" s="3"/>
    </row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F3" s="3"/>
      <c r="G3" s="4" t="s">
        <v>35</v>
      </c>
      <c r="H3" s="3"/>
      <c r="I3" s="3"/>
      <c r="J3" s="3"/>
    </row>
    <row r="4" spans="1:10" ht="15.75" x14ac:dyDescent="0.25">
      <c r="A4" s="3"/>
      <c r="F4" s="3"/>
      <c r="G4" s="27"/>
      <c r="H4" s="28" t="s">
        <v>9</v>
      </c>
      <c r="I4" s="28" t="s">
        <v>10</v>
      </c>
      <c r="J4" s="29" t="s">
        <v>11</v>
      </c>
    </row>
    <row r="5" spans="1:10" ht="26.25" x14ac:dyDescent="0.25">
      <c r="A5" s="3"/>
      <c r="F5" s="3"/>
      <c r="G5" s="21" t="s">
        <v>38</v>
      </c>
      <c r="H5" s="11">
        <v>0</v>
      </c>
      <c r="I5" s="49"/>
      <c r="J5" s="50"/>
    </row>
    <row r="6" spans="1:10" ht="25.5" x14ac:dyDescent="0.25">
      <c r="A6" s="3"/>
      <c r="F6" s="3"/>
      <c r="G6" s="22" t="s">
        <v>36</v>
      </c>
      <c r="H6" s="11">
        <v>0</v>
      </c>
      <c r="I6" s="49"/>
      <c r="J6" s="50"/>
    </row>
    <row r="7" spans="1:10" ht="25.5" x14ac:dyDescent="0.25">
      <c r="A7" s="3"/>
      <c r="F7" s="3"/>
      <c r="G7" s="22" t="s">
        <v>37</v>
      </c>
      <c r="H7" s="15">
        <f>H6-H5</f>
        <v>0</v>
      </c>
      <c r="I7" s="51"/>
      <c r="J7" s="52"/>
    </row>
    <row r="8" spans="1:10" ht="15.75" x14ac:dyDescent="0.25">
      <c r="A8" s="3"/>
      <c r="B8" s="5"/>
      <c r="C8" s="5"/>
      <c r="D8" s="5"/>
      <c r="E8" s="5"/>
      <c r="F8" s="3"/>
    </row>
    <row r="9" spans="1:10" ht="15.75" x14ac:dyDescent="0.25">
      <c r="A9" s="3"/>
      <c r="B9" s="5"/>
      <c r="C9" s="5"/>
      <c r="D9" s="5"/>
      <c r="E9" s="5"/>
      <c r="F9" s="3"/>
      <c r="G9" s="4" t="s">
        <v>39</v>
      </c>
      <c r="H9" s="3"/>
      <c r="I9" s="3"/>
      <c r="J9" s="3"/>
    </row>
    <row r="10" spans="1:10" ht="15.75" x14ac:dyDescent="0.2">
      <c r="A10" s="5"/>
      <c r="B10" s="5"/>
      <c r="C10" s="5"/>
      <c r="D10" s="5"/>
      <c r="E10" s="5"/>
      <c r="F10" s="5"/>
      <c r="G10" s="27"/>
      <c r="H10" s="28" t="s">
        <v>9</v>
      </c>
    </row>
    <row r="11" spans="1:10" ht="15.75" x14ac:dyDescent="0.2">
      <c r="A11" s="5"/>
      <c r="B11" s="5"/>
      <c r="C11" s="5"/>
      <c r="D11" s="5"/>
      <c r="E11" s="5"/>
      <c r="F11" s="5"/>
      <c r="G11" s="23" t="s">
        <v>18</v>
      </c>
      <c r="H11" s="11">
        <f>H14</f>
        <v>0</v>
      </c>
    </row>
    <row r="12" spans="1:10" ht="15.75" x14ac:dyDescent="0.2">
      <c r="A12" s="5"/>
      <c r="B12" s="5"/>
      <c r="C12" s="5"/>
      <c r="D12" s="5"/>
      <c r="E12" s="5"/>
      <c r="F12" s="5"/>
      <c r="G12" s="23" t="s">
        <v>19</v>
      </c>
      <c r="H12" s="11">
        <f>H13</f>
        <v>0</v>
      </c>
    </row>
    <row r="13" spans="1:10" ht="15.75" x14ac:dyDescent="0.25">
      <c r="A13" s="5"/>
      <c r="B13" s="3"/>
      <c r="C13" s="3"/>
      <c r="D13" s="3"/>
      <c r="E13" s="3"/>
      <c r="F13" s="5"/>
      <c r="G13" s="23" t="s">
        <v>20</v>
      </c>
      <c r="H13" s="11">
        <f>MAX($H$5:$J$5,H7:J7)</f>
        <v>0</v>
      </c>
    </row>
    <row r="14" spans="1:10" ht="15.75" x14ac:dyDescent="0.25">
      <c r="A14" s="3"/>
      <c r="B14" s="5"/>
      <c r="C14" s="5"/>
      <c r="D14" s="5"/>
      <c r="E14" s="5"/>
      <c r="F14" s="3"/>
      <c r="G14" s="22" t="s">
        <v>21</v>
      </c>
      <c r="H14" s="11">
        <f>-MAX($H$5:$J$5,H7:J7)</f>
        <v>0</v>
      </c>
    </row>
    <row r="15" spans="1:10" ht="15.7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15.75" x14ac:dyDescent="0.2">
      <c r="A16" s="5"/>
      <c r="B16" s="5"/>
      <c r="C16" s="5"/>
      <c r="D16" s="5"/>
      <c r="E16" s="5"/>
      <c r="F16" s="5"/>
      <c r="G16" s="53" t="s">
        <v>51</v>
      </c>
      <c r="H16" s="53"/>
    </row>
    <row r="17" spans="1:10" ht="15.75" customHeight="1" x14ac:dyDescent="0.2">
      <c r="A17" s="5"/>
      <c r="B17" s="5"/>
      <c r="C17" s="5"/>
      <c r="D17" s="5"/>
      <c r="E17" s="5"/>
      <c r="F17" s="5"/>
      <c r="G17" s="53" t="s">
        <v>50</v>
      </c>
      <c r="H17" s="53"/>
    </row>
    <row r="18" spans="1:10" ht="15.75" x14ac:dyDescent="0.2">
      <c r="A18" s="5"/>
      <c r="B18" s="5"/>
      <c r="C18" s="5"/>
      <c r="D18" s="5"/>
      <c r="E18" s="5"/>
      <c r="F18" s="5"/>
    </row>
    <row r="19" spans="1:10" ht="15.75" x14ac:dyDescent="0.2">
      <c r="A19" s="5"/>
      <c r="B19" s="5"/>
      <c r="C19" s="5"/>
      <c r="D19" s="5"/>
      <c r="E19" s="5"/>
      <c r="F19" s="5"/>
    </row>
    <row r="20" spans="1:10" ht="15.75" x14ac:dyDescent="0.2">
      <c r="A20" s="5"/>
      <c r="B20" s="5"/>
      <c r="C20" s="5"/>
      <c r="D20" s="5"/>
      <c r="E20" s="5"/>
      <c r="F20" s="5"/>
    </row>
    <row r="21" spans="1:10" ht="15.75" x14ac:dyDescent="0.25">
      <c r="A21" s="5"/>
      <c r="B21" s="3"/>
      <c r="C21" s="3"/>
      <c r="D21" s="3"/>
      <c r="E21" s="3"/>
      <c r="F21" s="5"/>
      <c r="G21" s="3"/>
      <c r="H21" s="3"/>
    </row>
    <row r="22" spans="1:10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15.75" x14ac:dyDescent="0.25">
      <c r="A23" s="3"/>
      <c r="B23" s="3"/>
      <c r="C23" s="3"/>
      <c r="D23" s="3"/>
      <c r="E23" s="3"/>
      <c r="F23" s="3"/>
      <c r="G23" s="5"/>
      <c r="H23" s="5"/>
      <c r="I23" s="3"/>
      <c r="J23" s="3"/>
    </row>
    <row r="24" spans="1:10" ht="15.75" x14ac:dyDescent="0.25">
      <c r="A24" s="3"/>
      <c r="B24" s="5"/>
      <c r="C24" s="5"/>
      <c r="D24" s="5"/>
      <c r="E24" s="5"/>
      <c r="F24" s="3"/>
      <c r="G24" s="3"/>
      <c r="H24" s="3"/>
      <c r="I24" s="5"/>
      <c r="J24" s="5"/>
    </row>
    <row r="25" spans="1:10" ht="15.75" x14ac:dyDescent="0.25">
      <c r="A25" s="5"/>
      <c r="B25" s="3"/>
      <c r="C25" s="3"/>
      <c r="D25" s="3"/>
      <c r="E25" s="3"/>
      <c r="F25" s="5"/>
      <c r="G25" s="5"/>
      <c r="H25" s="5"/>
      <c r="I25" s="3"/>
      <c r="J25" s="3"/>
    </row>
    <row r="26" spans="1:10" ht="15.75" x14ac:dyDescent="0.25">
      <c r="A26" s="3"/>
      <c r="B26" s="5"/>
      <c r="C26" s="5"/>
      <c r="D26" s="5"/>
      <c r="E26" s="5"/>
      <c r="F26" s="3"/>
      <c r="G26" s="5"/>
      <c r="H26" s="5"/>
      <c r="I26" s="5"/>
      <c r="J26" s="5"/>
    </row>
    <row r="27" spans="1:10" ht="15.7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5.75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5.7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ht="15.75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ht="15.7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15.7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5.7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15.75" x14ac:dyDescent="0.2">
      <c r="A34" s="5"/>
      <c r="B34" s="5"/>
      <c r="C34" s="5"/>
      <c r="D34" s="5"/>
      <c r="E34" s="5"/>
      <c r="F34" s="5"/>
      <c r="I34" s="5"/>
      <c r="J34" s="5"/>
    </row>
  </sheetData>
  <mergeCells count="2">
    <mergeCell ref="G16:H16"/>
    <mergeCell ref="G17:H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A82FA-33B6-474D-B38F-5039AC12D887}">
  <dimension ref="A1:J34"/>
  <sheetViews>
    <sheetView workbookViewId="0"/>
  </sheetViews>
  <sheetFormatPr defaultRowHeight="14.25" x14ac:dyDescent="0.2"/>
  <cols>
    <col min="1" max="1" width="4.75" customWidth="1"/>
    <col min="2" max="2" width="20.5" customWidth="1"/>
    <col min="3" max="3" width="13.375" customWidth="1"/>
    <col min="4" max="4" width="19.625" customWidth="1"/>
    <col min="5" max="5" width="20.875" customWidth="1"/>
    <col min="6" max="6" width="4.75" customWidth="1"/>
    <col min="7" max="7" width="26.625" customWidth="1"/>
    <col min="8" max="8" width="14.75" customWidth="1"/>
    <col min="9" max="9" width="16.125" customWidth="1"/>
    <col min="10" max="10" width="20.875" customWidth="1"/>
  </cols>
  <sheetData>
    <row r="1" spans="1:10" ht="18" x14ac:dyDescent="0.25">
      <c r="A1" s="3"/>
      <c r="B1" s="2" t="s">
        <v>53</v>
      </c>
      <c r="C1" s="3"/>
      <c r="D1" s="3"/>
      <c r="E1" s="3"/>
      <c r="F1" s="3"/>
      <c r="G1" s="3"/>
      <c r="H1" s="3"/>
      <c r="I1" s="3"/>
      <c r="J1" s="3"/>
    </row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F3" s="3"/>
      <c r="G3" s="4" t="s">
        <v>35</v>
      </c>
      <c r="H3" s="3"/>
      <c r="I3" s="3"/>
      <c r="J3" s="3"/>
    </row>
    <row r="4" spans="1:10" ht="15.75" x14ac:dyDescent="0.25">
      <c r="A4" s="3"/>
      <c r="F4" s="3"/>
      <c r="G4" s="27"/>
      <c r="H4" s="28" t="s">
        <v>9</v>
      </c>
      <c r="I4" s="28" t="s">
        <v>10</v>
      </c>
      <c r="J4" s="29" t="s">
        <v>11</v>
      </c>
    </row>
    <row r="5" spans="1:10" ht="26.25" x14ac:dyDescent="0.25">
      <c r="A5" s="3"/>
      <c r="F5" s="3"/>
      <c r="G5" s="21" t="s">
        <v>38</v>
      </c>
      <c r="H5" s="11">
        <v>0</v>
      </c>
      <c r="I5" s="11">
        <f>'Equity Weights'!H48</f>
        <v>0</v>
      </c>
      <c r="J5" s="12">
        <f>'Equity Weights'!I48</f>
        <v>0</v>
      </c>
    </row>
    <row r="6" spans="1:10" ht="25.5" x14ac:dyDescent="0.25">
      <c r="A6" s="3"/>
      <c r="F6" s="3"/>
      <c r="G6" s="22" t="s">
        <v>36</v>
      </c>
      <c r="H6" s="11">
        <v>0</v>
      </c>
      <c r="I6" s="11">
        <f>'Equity Weights'!C48</f>
        <v>0</v>
      </c>
      <c r="J6" s="12">
        <f>'Equity Weights'!D48</f>
        <v>0</v>
      </c>
    </row>
    <row r="7" spans="1:10" ht="25.5" x14ac:dyDescent="0.25">
      <c r="A7" s="3"/>
      <c r="F7" s="3"/>
      <c r="G7" s="22" t="s">
        <v>37</v>
      </c>
      <c r="H7" s="15">
        <f>H6-H5</f>
        <v>0</v>
      </c>
      <c r="I7" s="15">
        <f>I6-I5</f>
        <v>0</v>
      </c>
      <c r="J7" s="16">
        <f>J6-J5</f>
        <v>0</v>
      </c>
    </row>
    <row r="8" spans="1:10" ht="15.75" x14ac:dyDescent="0.25">
      <c r="A8" s="3"/>
      <c r="B8" s="5"/>
      <c r="C8" s="5"/>
      <c r="D8" s="5"/>
      <c r="E8" s="5"/>
      <c r="F8" s="3"/>
    </row>
    <row r="9" spans="1:10" ht="15.75" x14ac:dyDescent="0.25">
      <c r="A9" s="3"/>
      <c r="B9" s="5"/>
      <c r="C9" s="5"/>
      <c r="D9" s="5"/>
      <c r="E9" s="5"/>
      <c r="F9" s="3"/>
      <c r="G9" s="4" t="s">
        <v>39</v>
      </c>
      <c r="H9" s="3"/>
      <c r="I9" s="3"/>
      <c r="J9" s="3"/>
    </row>
    <row r="10" spans="1:10" ht="15.75" x14ac:dyDescent="0.2">
      <c r="A10" s="5"/>
      <c r="B10" s="5"/>
      <c r="C10" s="5"/>
      <c r="D10" s="5"/>
      <c r="E10" s="5"/>
      <c r="F10" s="5"/>
      <c r="G10" s="27"/>
      <c r="H10" s="28" t="s">
        <v>10</v>
      </c>
    </row>
    <row r="11" spans="1:10" ht="15.75" x14ac:dyDescent="0.2">
      <c r="A11" s="5"/>
      <c r="B11" s="5"/>
      <c r="C11" s="5"/>
      <c r="D11" s="5"/>
      <c r="E11" s="5"/>
      <c r="F11" s="5"/>
      <c r="G11" s="23" t="s">
        <v>18</v>
      </c>
      <c r="H11" s="11">
        <f>MIN($H$7:$J$7)</f>
        <v>0</v>
      </c>
    </row>
    <row r="12" spans="1:10" ht="15.75" x14ac:dyDescent="0.2">
      <c r="A12" s="5"/>
      <c r="B12" s="5"/>
      <c r="C12" s="5"/>
      <c r="D12" s="5"/>
      <c r="E12" s="5"/>
      <c r="F12" s="5"/>
      <c r="G12" s="23" t="s">
        <v>19</v>
      </c>
      <c r="H12" s="11">
        <f>I$5+I$7-MIN($H$7:$J$7)</f>
        <v>0</v>
      </c>
    </row>
    <row r="13" spans="1:10" ht="15.75" x14ac:dyDescent="0.25">
      <c r="A13" s="5"/>
      <c r="B13" s="3"/>
      <c r="C13" s="3"/>
      <c r="D13" s="3"/>
      <c r="E13" s="3"/>
      <c r="F13" s="5"/>
      <c r="G13" s="23" t="s">
        <v>20</v>
      </c>
      <c r="H13" s="11">
        <f>MAX($H$7:$J$7)</f>
        <v>0</v>
      </c>
    </row>
    <row r="14" spans="1:10" ht="15.75" x14ac:dyDescent="0.25">
      <c r="A14" s="3"/>
      <c r="B14" s="5"/>
      <c r="C14" s="5"/>
      <c r="D14" s="5"/>
      <c r="E14" s="5"/>
      <c r="F14" s="3"/>
      <c r="G14" s="22" t="s">
        <v>21</v>
      </c>
      <c r="H14" s="11">
        <f>I$5+I$7-MAX($H$7:$J$7)</f>
        <v>0</v>
      </c>
    </row>
    <row r="15" spans="1:10" ht="15.7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15.75" x14ac:dyDescent="0.2">
      <c r="A16" s="5"/>
      <c r="B16" s="5"/>
      <c r="C16" s="5"/>
      <c r="D16" s="5"/>
      <c r="E16" s="5"/>
      <c r="F16" s="5"/>
      <c r="G16" s="53" t="s">
        <v>51</v>
      </c>
      <c r="H16" s="53"/>
    </row>
    <row r="17" spans="1:10" ht="15.75" x14ac:dyDescent="0.2">
      <c r="A17" s="5"/>
      <c r="B17" s="5"/>
      <c r="C17" s="5"/>
      <c r="D17" s="5"/>
      <c r="E17" s="5"/>
      <c r="F17" s="5"/>
      <c r="G17" s="53" t="s">
        <v>50</v>
      </c>
      <c r="H17" s="53"/>
    </row>
    <row r="18" spans="1:10" ht="15.75" x14ac:dyDescent="0.2">
      <c r="A18" s="5"/>
      <c r="B18" s="5"/>
      <c r="C18" s="5"/>
      <c r="D18" s="5"/>
      <c r="E18" s="5"/>
      <c r="F18" s="5"/>
    </row>
    <row r="19" spans="1:10" ht="15.75" x14ac:dyDescent="0.2">
      <c r="A19" s="5"/>
      <c r="B19" s="5"/>
      <c r="C19" s="5"/>
      <c r="D19" s="5"/>
      <c r="E19" s="5"/>
      <c r="F19" s="5"/>
    </row>
    <row r="20" spans="1:10" ht="15.75" x14ac:dyDescent="0.2">
      <c r="A20" s="5"/>
      <c r="B20" s="5"/>
      <c r="C20" s="5"/>
      <c r="D20" s="5"/>
      <c r="E20" s="5"/>
      <c r="F20" s="5"/>
    </row>
    <row r="21" spans="1:10" ht="15.75" x14ac:dyDescent="0.25">
      <c r="A21" s="5"/>
      <c r="B21" s="3"/>
      <c r="C21" s="3"/>
      <c r="D21" s="3"/>
      <c r="E21" s="3"/>
      <c r="F21" s="5"/>
    </row>
    <row r="22" spans="1:10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ht="15.75" x14ac:dyDescent="0.25">
      <c r="A24" s="3"/>
      <c r="B24" s="5"/>
      <c r="C24" s="5"/>
      <c r="D24" s="5"/>
      <c r="E24" s="5"/>
      <c r="F24" s="3"/>
      <c r="G24" s="5"/>
      <c r="H24" s="5"/>
      <c r="I24" s="5"/>
      <c r="J24" s="5"/>
    </row>
    <row r="25" spans="1:10" ht="15.75" x14ac:dyDescent="0.25">
      <c r="A25" s="5"/>
      <c r="B25" s="3"/>
      <c r="C25" s="3"/>
      <c r="D25" s="3"/>
      <c r="E25" s="3"/>
      <c r="F25" s="5"/>
      <c r="G25" s="3"/>
      <c r="H25" s="3"/>
      <c r="I25" s="3"/>
      <c r="J25" s="3"/>
    </row>
    <row r="26" spans="1:10" ht="15.75" x14ac:dyDescent="0.25">
      <c r="A26" s="3"/>
      <c r="B26" s="5"/>
      <c r="C26" s="5"/>
      <c r="D26" s="5"/>
      <c r="E26" s="5"/>
      <c r="F26" s="3"/>
      <c r="G26" s="5"/>
      <c r="H26" s="5"/>
      <c r="I26" s="5"/>
      <c r="J26" s="5"/>
    </row>
    <row r="27" spans="1:10" ht="15.7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5.75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5.7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ht="15.75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ht="15.7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15.7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5.7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15.7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</row>
  </sheetData>
  <mergeCells count="2">
    <mergeCell ref="G16:H16"/>
    <mergeCell ref="G17:H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31806-CF55-4964-918C-FA7CCF008FAB}">
  <dimension ref="A1:J34"/>
  <sheetViews>
    <sheetView workbookViewId="0"/>
  </sheetViews>
  <sheetFormatPr defaultRowHeight="14.25" x14ac:dyDescent="0.2"/>
  <cols>
    <col min="1" max="1" width="4.75" customWidth="1"/>
    <col min="2" max="2" width="20.5" customWidth="1"/>
    <col min="3" max="3" width="13.375" customWidth="1"/>
    <col min="4" max="4" width="19.625" customWidth="1"/>
    <col min="5" max="5" width="20.875" customWidth="1"/>
    <col min="6" max="6" width="4.75" customWidth="1"/>
    <col min="7" max="7" width="26.625" customWidth="1"/>
    <col min="8" max="8" width="13.375" customWidth="1"/>
    <col min="9" max="9" width="16.125" customWidth="1"/>
    <col min="10" max="10" width="20.875" customWidth="1"/>
  </cols>
  <sheetData>
    <row r="1" spans="1:10" ht="18" x14ac:dyDescent="0.25">
      <c r="A1" s="3"/>
      <c r="B1" s="2" t="s">
        <v>52</v>
      </c>
      <c r="C1" s="3"/>
      <c r="D1" s="3"/>
      <c r="E1" s="3"/>
      <c r="F1" s="3"/>
      <c r="G1" s="3"/>
      <c r="H1" s="3"/>
      <c r="I1" s="3"/>
      <c r="J1" s="3"/>
    </row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F3" s="3"/>
      <c r="G3" s="4" t="s">
        <v>35</v>
      </c>
      <c r="H3" s="3"/>
      <c r="I3" s="3"/>
      <c r="J3" s="3"/>
    </row>
    <row r="4" spans="1:10" ht="15.75" x14ac:dyDescent="0.25">
      <c r="A4" s="3"/>
      <c r="F4" s="3"/>
      <c r="G4" s="18"/>
      <c r="H4" s="19" t="s">
        <v>9</v>
      </c>
      <c r="I4" s="19" t="s">
        <v>10</v>
      </c>
      <c r="J4" s="20" t="s">
        <v>11</v>
      </c>
    </row>
    <row r="5" spans="1:10" ht="26.25" x14ac:dyDescent="0.25">
      <c r="A5" s="3"/>
      <c r="F5" s="3"/>
      <c r="G5" s="21" t="s">
        <v>38</v>
      </c>
      <c r="H5" s="11">
        <v>0</v>
      </c>
      <c r="I5" s="11">
        <f>'Equity Weights'!H48</f>
        <v>0</v>
      </c>
      <c r="J5" s="12">
        <f>'Equity Weights'!I48</f>
        <v>0</v>
      </c>
    </row>
    <row r="6" spans="1:10" ht="25.5" x14ac:dyDescent="0.25">
      <c r="A6" s="3"/>
      <c r="F6" s="3"/>
      <c r="G6" s="22" t="s">
        <v>36</v>
      </c>
      <c r="H6" s="11">
        <v>0</v>
      </c>
      <c r="I6" s="11">
        <f>'Equity Weights'!C48</f>
        <v>0</v>
      </c>
      <c r="J6" s="12">
        <f>'Equity Weights'!D48</f>
        <v>0</v>
      </c>
    </row>
    <row r="7" spans="1:10" ht="25.5" x14ac:dyDescent="0.25">
      <c r="A7" s="3"/>
      <c r="F7" s="3"/>
      <c r="G7" s="22" t="s">
        <v>37</v>
      </c>
      <c r="H7" s="15">
        <f>H6-H5</f>
        <v>0</v>
      </c>
      <c r="I7" s="15">
        <f>I6-I5</f>
        <v>0</v>
      </c>
      <c r="J7" s="16">
        <f>J6-J5</f>
        <v>0</v>
      </c>
    </row>
    <row r="8" spans="1:10" ht="15.75" x14ac:dyDescent="0.25">
      <c r="A8" s="3"/>
      <c r="B8" s="5"/>
      <c r="C8" s="5"/>
      <c r="D8" s="5"/>
      <c r="E8" s="5"/>
      <c r="F8" s="3"/>
    </row>
    <row r="9" spans="1:10" ht="15.75" x14ac:dyDescent="0.25">
      <c r="A9" s="3"/>
      <c r="B9" s="5"/>
      <c r="C9" s="5"/>
      <c r="D9" s="5"/>
      <c r="E9" s="5"/>
      <c r="F9" s="3"/>
      <c r="G9" s="4" t="s">
        <v>22</v>
      </c>
      <c r="H9" s="3"/>
      <c r="I9" s="3"/>
      <c r="J9" s="3"/>
    </row>
    <row r="10" spans="1:10" ht="15.75" x14ac:dyDescent="0.2">
      <c r="A10" s="5"/>
      <c r="B10" s="5"/>
      <c r="C10" s="5"/>
      <c r="D10" s="5"/>
      <c r="E10" s="5"/>
      <c r="F10" s="5"/>
      <c r="G10" s="18"/>
      <c r="H10" s="19" t="s">
        <v>9</v>
      </c>
      <c r="I10" s="19" t="s">
        <v>10</v>
      </c>
      <c r="J10" s="20" t="s">
        <v>11</v>
      </c>
    </row>
    <row r="11" spans="1:10" ht="15.75" x14ac:dyDescent="0.2">
      <c r="A11" s="5"/>
      <c r="B11" s="5"/>
      <c r="C11" s="5"/>
      <c r="D11" s="5"/>
      <c r="E11" s="5"/>
      <c r="F11" s="5"/>
      <c r="G11" s="23" t="s">
        <v>18</v>
      </c>
      <c r="H11" s="11">
        <f>MIN($H$7:$J$7)</f>
        <v>0</v>
      </c>
      <c r="I11" s="11">
        <f>MIN($H$7:$J$7)</f>
        <v>0</v>
      </c>
      <c r="J11" s="11">
        <f>MIN($H$7:$J$7)</f>
        <v>0</v>
      </c>
    </row>
    <row r="12" spans="1:10" ht="15.75" x14ac:dyDescent="0.2">
      <c r="A12" s="5"/>
      <c r="B12" s="5"/>
      <c r="C12" s="5"/>
      <c r="D12" s="5"/>
      <c r="E12" s="5"/>
      <c r="F12" s="5"/>
      <c r="G12" s="23" t="s">
        <v>19</v>
      </c>
      <c r="H12" s="11">
        <f>H$5+H$7-MIN($H$7:$J$7)</f>
        <v>0</v>
      </c>
      <c r="I12" s="11">
        <f>I$5+I$7-MIN($H$7:$J$7)</f>
        <v>0</v>
      </c>
      <c r="J12" s="11">
        <f>J$5+J$7-MIN($H$7:$J$7)</f>
        <v>0</v>
      </c>
    </row>
    <row r="13" spans="1:10" ht="15.75" x14ac:dyDescent="0.25">
      <c r="A13" s="5"/>
      <c r="B13" s="3"/>
      <c r="C13" s="3"/>
      <c r="D13" s="3"/>
      <c r="E13" s="3"/>
      <c r="F13" s="5"/>
      <c r="G13" s="23" t="s">
        <v>20</v>
      </c>
      <c r="H13" s="11">
        <f>MAX($H$7:$J$7)</f>
        <v>0</v>
      </c>
      <c r="I13" s="11">
        <f>MAX($H$7:$J$7)</f>
        <v>0</v>
      </c>
      <c r="J13" s="11">
        <f>MAX($H$7:$J$7)</f>
        <v>0</v>
      </c>
    </row>
    <row r="14" spans="1:10" ht="15.75" x14ac:dyDescent="0.25">
      <c r="A14" s="3"/>
      <c r="B14" s="5"/>
      <c r="C14" s="5"/>
      <c r="D14" s="5"/>
      <c r="E14" s="5"/>
      <c r="F14" s="3"/>
      <c r="G14" s="22" t="s">
        <v>21</v>
      </c>
      <c r="H14" s="11">
        <f>H$5+H$7-MAX($H$7:$J$7)</f>
        <v>0</v>
      </c>
      <c r="I14" s="11">
        <f>I$5+I$7-MAX($H$7:$J$7)</f>
        <v>0</v>
      </c>
      <c r="J14" s="11">
        <f>J$5+J$7-MAX($H$7:$J$7)</f>
        <v>0</v>
      </c>
    </row>
    <row r="15" spans="1:10" ht="15.7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15.75" x14ac:dyDescent="0.2">
      <c r="A16" s="5"/>
      <c r="B16" s="5"/>
      <c r="C16" s="5"/>
      <c r="D16" s="5"/>
      <c r="E16" s="5"/>
      <c r="F16" s="5"/>
      <c r="G16" s="53" t="s">
        <v>51</v>
      </c>
      <c r="H16" s="53"/>
    </row>
    <row r="17" spans="1:10" ht="15.75" x14ac:dyDescent="0.2">
      <c r="A17" s="5"/>
      <c r="B17" s="5"/>
      <c r="C17" s="5"/>
      <c r="D17" s="5"/>
      <c r="E17" s="5"/>
      <c r="F17" s="5"/>
      <c r="G17" s="53" t="s">
        <v>50</v>
      </c>
      <c r="H17" s="53"/>
    </row>
    <row r="18" spans="1:10" ht="15.75" x14ac:dyDescent="0.2">
      <c r="A18" s="5"/>
      <c r="B18" s="5"/>
      <c r="C18" s="5"/>
      <c r="D18" s="5"/>
      <c r="E18" s="5"/>
      <c r="F18" s="5"/>
    </row>
    <row r="19" spans="1:10" ht="15.75" x14ac:dyDescent="0.2">
      <c r="A19" s="5"/>
      <c r="B19" s="5"/>
      <c r="C19" s="5"/>
      <c r="D19" s="5"/>
      <c r="E19" s="5"/>
      <c r="F19" s="5"/>
    </row>
    <row r="20" spans="1:10" ht="15.75" x14ac:dyDescent="0.2">
      <c r="A20" s="5"/>
      <c r="B20" s="5"/>
      <c r="C20" s="5"/>
      <c r="D20" s="5"/>
      <c r="E20" s="5"/>
      <c r="F20" s="5"/>
    </row>
    <row r="21" spans="1:10" ht="15.75" x14ac:dyDescent="0.25">
      <c r="A21" s="5"/>
      <c r="B21" s="3"/>
      <c r="C21" s="3"/>
      <c r="D21" s="3"/>
      <c r="E21" s="3"/>
      <c r="F21" s="5"/>
    </row>
    <row r="22" spans="1:10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ht="15.75" x14ac:dyDescent="0.25">
      <c r="A24" s="3"/>
      <c r="B24" s="5"/>
      <c r="C24" s="5"/>
      <c r="D24" s="5"/>
      <c r="E24" s="5"/>
      <c r="F24" s="3"/>
      <c r="G24" s="5"/>
      <c r="H24" s="5"/>
      <c r="I24" s="5"/>
      <c r="J24" s="5"/>
    </row>
    <row r="25" spans="1:10" ht="15.75" x14ac:dyDescent="0.25">
      <c r="A25" s="5"/>
      <c r="B25" s="3"/>
      <c r="C25" s="3"/>
      <c r="D25" s="3"/>
      <c r="E25" s="3"/>
      <c r="F25" s="5"/>
      <c r="G25" s="3"/>
      <c r="H25" s="3"/>
      <c r="I25" s="3"/>
      <c r="J25" s="3"/>
    </row>
    <row r="26" spans="1:10" ht="15.75" x14ac:dyDescent="0.25">
      <c r="A26" s="3"/>
      <c r="B26" s="5"/>
      <c r="C26" s="5"/>
      <c r="D26" s="5"/>
      <c r="E26" s="5"/>
      <c r="F26" s="3"/>
      <c r="G26" s="5"/>
      <c r="H26" s="5"/>
      <c r="I26" s="5"/>
      <c r="J26" s="5"/>
    </row>
    <row r="27" spans="1:10" ht="15.7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5.75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5.7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ht="15.75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ht="15.7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15.7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5.7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15.7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</row>
  </sheetData>
  <mergeCells count="2">
    <mergeCell ref="G16:H16"/>
    <mergeCell ref="G17:H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Title Sheet</vt:lpstr>
      <vt:lpstr>Input Data</vt:lpstr>
      <vt:lpstr>Equity Weights</vt:lpstr>
      <vt:lpstr>Equity Impact Plane</vt:lpstr>
      <vt:lpstr>Equity Impact Plane 2</vt:lpstr>
      <vt:lpstr>Equity Impact Plane 3</vt:lpstr>
    </vt:vector>
  </TitlesOfParts>
  <Company>University of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Love-Koh</dc:creator>
  <cp:lastModifiedBy>Richard</cp:lastModifiedBy>
  <dcterms:created xsi:type="dcterms:W3CDTF">2018-02-01T16:52:44Z</dcterms:created>
  <dcterms:modified xsi:type="dcterms:W3CDTF">2023-01-31T10:41:41Z</dcterms:modified>
</cp:coreProperties>
</file>